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ocuments\Motáci Třebětice\Statistiky za uplynulé sezóny\"/>
    </mc:Choice>
  </mc:AlternateContent>
  <xr:revisionPtr revIDLastSave="0" documentId="12_ncr:500000_{F3FA6B36-2395-4389-980B-3A5BE807A904}" xr6:coauthVersionLast="31" xr6:coauthVersionMax="31" xr10:uidLastSave="{00000000-0000-0000-0000-000000000000}"/>
  <bookViews>
    <workbookView xWindow="0" yWindow="0" windowWidth="25200" windowHeight="10575" activeTab="1" xr2:uid="{00000000-000D-0000-FFFF-FFFF00000000}"/>
  </bookViews>
  <sheets>
    <sheet name="Výpis" sheetId="20" r:id="rId1"/>
    <sheet name="Tabulka" sheetId="2" r:id="rId2"/>
    <sheet name="Tabulka o titul" sheetId="24" r:id="rId3"/>
    <sheet name="Soupiska" sheetId="3" r:id="rId4"/>
    <sheet name="Zápasy" sheetId="8" r:id="rId5"/>
    <sheet name="Soupiska + body, tresty" sheetId="9" r:id="rId6"/>
    <sheet name="Kanadské bodování" sheetId="4" r:id="rId7"/>
    <sheet name="Trestné minuty" sheetId="5" r:id="rId8"/>
    <sheet name="Vstřelené a  Inkasované" sheetId="10" r:id="rId9"/>
    <sheet name="Branky" sheetId="11" r:id="rId10"/>
    <sheet name="Asistence" sheetId="12" r:id="rId11"/>
    <sheet name="Bodování" sheetId="13" r:id="rId12"/>
    <sheet name="Branky celkem" sheetId="15" r:id="rId13"/>
    <sheet name="Minuty celkem" sheetId="16" r:id="rId14"/>
    <sheet name="Tabulka střelců - 2.ligy" sheetId="17" r:id="rId15"/>
    <sheet name="Tabulka střelců - o titul 2.lig" sheetId="25" r:id="rId16"/>
    <sheet name="Tabulka střelců 2. ligy celkem" sheetId="26" r:id="rId17"/>
    <sheet name="Nejtrestanější hráči" sheetId="18" r:id="rId18"/>
    <sheet name="Fair play" sheetId="19" r:id="rId19"/>
    <sheet name="Grafy" sheetId="23" r:id="rId20"/>
  </sheets>
  <definedNames>
    <definedName name="_xlnm._FilterDatabase" localSheetId="1" hidden="1">Tabulka!$B$4:$L$13</definedName>
    <definedName name="J">'Branky celkem'!$H:$H</definedName>
  </definedNames>
  <calcPr calcId="162913"/>
</workbook>
</file>

<file path=xl/calcChain.xml><?xml version="1.0" encoding="utf-8"?>
<calcChain xmlns="http://schemas.openxmlformats.org/spreadsheetml/2006/main">
  <c r="B24" i="26" l="1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I10" i="9" l="1"/>
  <c r="I11" i="9"/>
  <c r="I13" i="9"/>
  <c r="I14" i="9"/>
  <c r="I15" i="9"/>
  <c r="I17" i="9"/>
  <c r="I18" i="9"/>
  <c r="I22" i="9"/>
  <c r="I23" i="9"/>
  <c r="I24" i="9"/>
  <c r="I25" i="9"/>
  <c r="I26" i="9"/>
  <c r="I27" i="9"/>
  <c r="I28" i="9"/>
  <c r="I30" i="9"/>
  <c r="B6" i="18" l="1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5" i="18"/>
  <c r="E9" i="4" l="1"/>
  <c r="E6" i="4"/>
  <c r="E7" i="4"/>
  <c r="E14" i="4"/>
  <c r="E10" i="4"/>
  <c r="E16" i="4"/>
  <c r="E8" i="4"/>
  <c r="E18" i="4"/>
  <c r="E11" i="4"/>
  <c r="E15" i="4"/>
  <c r="E17" i="4"/>
  <c r="E13" i="4"/>
  <c r="E12" i="4"/>
  <c r="E19" i="4"/>
  <c r="E5" i="4"/>
  <c r="G9" i="10"/>
  <c r="G10" i="10"/>
  <c r="G11" i="10"/>
  <c r="G12" i="10"/>
  <c r="G13" i="10"/>
  <c r="E10" i="11"/>
  <c r="E15" i="12"/>
  <c r="E6" i="13"/>
  <c r="E7" i="13"/>
  <c r="E14" i="13"/>
  <c r="E10" i="13"/>
  <c r="E16" i="13"/>
  <c r="E8" i="13"/>
  <c r="E12" i="13"/>
  <c r="E11" i="13"/>
  <c r="E15" i="13"/>
  <c r="E17" i="13"/>
  <c r="E13" i="13"/>
  <c r="E18" i="13"/>
  <c r="E9" i="13"/>
  <c r="E19" i="13"/>
  <c r="F25" i="15"/>
  <c r="F6" i="15"/>
  <c r="F7" i="15"/>
  <c r="F9" i="15"/>
  <c r="F13" i="15"/>
  <c r="F14" i="15"/>
  <c r="F12" i="15"/>
  <c r="F10" i="15"/>
  <c r="F15" i="15"/>
  <c r="F11" i="15"/>
  <c r="F16" i="15"/>
  <c r="F17" i="15"/>
  <c r="F18" i="15"/>
  <c r="F20" i="15"/>
  <c r="F21" i="15"/>
  <c r="F22" i="15"/>
  <c r="F23" i="15"/>
  <c r="F19" i="15"/>
  <c r="F24" i="15"/>
  <c r="F8" i="15"/>
  <c r="F5" i="15"/>
  <c r="F12" i="4" l="1"/>
  <c r="F16" i="4"/>
  <c r="F9" i="4"/>
  <c r="F8" i="4"/>
  <c r="F5" i="4"/>
  <c r="F18" i="4"/>
  <c r="F15" i="4"/>
  <c r="F11" i="4"/>
  <c r="F7" i="4"/>
  <c r="F19" i="4"/>
  <c r="F14" i="4"/>
  <c r="F10" i="4"/>
  <c r="F6" i="4"/>
  <c r="F17" i="4"/>
  <c r="F13" i="4"/>
  <c r="F7" i="16"/>
  <c r="F9" i="16"/>
  <c r="F6" i="16"/>
  <c r="F8" i="16"/>
  <c r="F11" i="16"/>
  <c r="F10" i="16"/>
  <c r="F14" i="16"/>
  <c r="F13" i="16"/>
  <c r="F24" i="16"/>
  <c r="F12" i="16"/>
  <c r="F23" i="16"/>
  <c r="F16" i="16"/>
  <c r="F18" i="16"/>
  <c r="F17" i="16"/>
  <c r="F25" i="16"/>
  <c r="F19" i="16"/>
  <c r="F21" i="16"/>
  <c r="F20" i="16"/>
  <c r="F22" i="16"/>
  <c r="F15" i="16"/>
  <c r="F5" i="16"/>
  <c r="D8" i="5"/>
  <c r="D6" i="5"/>
  <c r="D7" i="5"/>
  <c r="D14" i="5"/>
  <c r="D15" i="5"/>
  <c r="D17" i="5"/>
  <c r="D5" i="5"/>
  <c r="D11" i="5"/>
  <c r="D12" i="5"/>
  <c r="D18" i="5"/>
  <c r="D10" i="5"/>
  <c r="D19" i="5"/>
  <c r="D13" i="5"/>
  <c r="D16" i="5"/>
  <c r="D9" i="5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7" i="20"/>
  <c r="G5" i="10"/>
  <c r="G8" i="10"/>
  <c r="G7" i="10"/>
  <c r="G6" i="10"/>
  <c r="K29" i="9"/>
  <c r="F29" i="9" s="1"/>
  <c r="K30" i="9"/>
  <c r="F30" i="9" s="1"/>
  <c r="K4" i="9"/>
  <c r="F4" i="9" s="1"/>
  <c r="K5" i="9"/>
  <c r="F5" i="9" s="1"/>
  <c r="K6" i="9"/>
  <c r="F6" i="9" s="1"/>
  <c r="K7" i="9"/>
  <c r="K8" i="9"/>
  <c r="F8" i="9" s="1"/>
  <c r="K9" i="9"/>
  <c r="F9" i="9" s="1"/>
  <c r="K10" i="9"/>
  <c r="F10" i="9" s="1"/>
  <c r="K11" i="9"/>
  <c r="F11" i="9" s="1"/>
  <c r="K12" i="9"/>
  <c r="F12" i="9" s="1"/>
  <c r="K13" i="9"/>
  <c r="F13" i="9" s="1"/>
  <c r="K14" i="9"/>
  <c r="F14" i="9" s="1"/>
  <c r="K15" i="9"/>
  <c r="F15" i="9" s="1"/>
  <c r="K16" i="9"/>
  <c r="K17" i="9"/>
  <c r="F17" i="9" s="1"/>
  <c r="K18" i="9"/>
  <c r="F18" i="9" s="1"/>
  <c r="K19" i="9"/>
  <c r="F19" i="9" s="1"/>
  <c r="K20" i="9"/>
  <c r="F20" i="9" s="1"/>
  <c r="K21" i="9"/>
  <c r="F21" i="9" s="1"/>
  <c r="K22" i="9"/>
  <c r="F22" i="9" s="1"/>
  <c r="K23" i="9"/>
  <c r="F23" i="9" s="1"/>
  <c r="K24" i="9"/>
  <c r="F24" i="9" s="1"/>
  <c r="K25" i="9"/>
  <c r="F25" i="9" s="1"/>
  <c r="K26" i="9"/>
  <c r="F26" i="9" s="1"/>
  <c r="K27" i="9"/>
  <c r="F27" i="9" s="1"/>
  <c r="K28" i="9"/>
  <c r="F28" i="9" s="1"/>
  <c r="G28" i="3"/>
  <c r="F28" i="3" s="1"/>
  <c r="G25" i="3"/>
  <c r="G26" i="3"/>
  <c r="F26" i="3" s="1"/>
  <c r="G27" i="3"/>
  <c r="G29" i="3"/>
  <c r="F29" i="3" s="1"/>
  <c r="AT20" i="20" l="1"/>
  <c r="AT11" i="20"/>
  <c r="AT18" i="20"/>
  <c r="AT19" i="20"/>
  <c r="AT13" i="20"/>
  <c r="AT9" i="20"/>
  <c r="AT14" i="20"/>
  <c r="AT16" i="20"/>
  <c r="AT12" i="20"/>
  <c r="AT10" i="20"/>
  <c r="AT8" i="20"/>
  <c r="AT15" i="20"/>
  <c r="AT17" i="20"/>
  <c r="AT7" i="20"/>
  <c r="AT21" i="20"/>
  <c r="G4" i="3"/>
  <c r="G5" i="3"/>
  <c r="G6" i="3"/>
  <c r="G7" i="3"/>
  <c r="G8" i="3"/>
  <c r="G9" i="3"/>
  <c r="G10" i="3"/>
  <c r="F10" i="3" s="1"/>
  <c r="G11" i="3"/>
  <c r="G12" i="3"/>
  <c r="F12" i="3" s="1"/>
  <c r="G13" i="3"/>
  <c r="G14" i="3"/>
  <c r="G15" i="3"/>
  <c r="G16" i="3"/>
  <c r="G17" i="3"/>
  <c r="G18" i="3"/>
  <c r="G19" i="3"/>
  <c r="G20" i="3"/>
  <c r="G21" i="3"/>
  <c r="G22" i="3"/>
  <c r="G23" i="3"/>
  <c r="G24" i="3"/>
  <c r="J6" i="15" l="1"/>
  <c r="J7" i="15"/>
  <c r="J8" i="15"/>
  <c r="J9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5" i="15"/>
  <c r="G25" i="16"/>
  <c r="G12" i="16"/>
  <c r="G21" i="16"/>
  <c r="G10" i="16"/>
  <c r="G6" i="16"/>
  <c r="G5" i="16"/>
  <c r="G8" i="16"/>
  <c r="G11" i="16"/>
  <c r="G26" i="16"/>
  <c r="G16" i="16"/>
  <c r="G24" i="16"/>
  <c r="G18" i="16"/>
  <c r="G14" i="16"/>
  <c r="G7" i="16"/>
  <c r="G22" i="16"/>
  <c r="G15" i="16"/>
  <c r="G17" i="16"/>
  <c r="G13" i="16"/>
  <c r="G9" i="16"/>
  <c r="G19" i="16"/>
  <c r="G23" i="16"/>
  <c r="E5" i="13"/>
  <c r="E6" i="12"/>
  <c r="E7" i="12"/>
  <c r="E13" i="12"/>
  <c r="E12" i="12"/>
  <c r="E14" i="12"/>
  <c r="E9" i="12"/>
  <c r="E17" i="12"/>
  <c r="E10" i="12"/>
  <c r="E11" i="12"/>
  <c r="E16" i="12"/>
  <c r="E18" i="12"/>
  <c r="E5" i="12"/>
  <c r="E19" i="12"/>
  <c r="E8" i="12"/>
  <c r="E6" i="11"/>
  <c r="E7" i="11"/>
  <c r="E14" i="11"/>
  <c r="E9" i="11"/>
  <c r="E15" i="11"/>
  <c r="E8" i="11"/>
  <c r="E18" i="11"/>
  <c r="E11" i="11"/>
  <c r="E17" i="11"/>
  <c r="E16" i="11"/>
  <c r="E13" i="11"/>
  <c r="E12" i="11"/>
  <c r="E19" i="11"/>
  <c r="E5" i="11"/>
  <c r="F4" i="3"/>
  <c r="F5" i="3"/>
  <c r="F7" i="3"/>
  <c r="F8" i="3"/>
  <c r="F9" i="3"/>
  <c r="F11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G3" i="3"/>
  <c r="F3" i="3" l="1"/>
</calcChain>
</file>

<file path=xl/sharedStrings.xml><?xml version="1.0" encoding="utf-8"?>
<sst xmlns="http://schemas.openxmlformats.org/spreadsheetml/2006/main" count="882" uniqueCount="247">
  <si>
    <t>Tým</t>
  </si>
  <si>
    <t>VSN</t>
  </si>
  <si>
    <t>PSN</t>
  </si>
  <si>
    <t>Skóre</t>
  </si>
  <si>
    <t>Bodů</t>
  </si>
  <si>
    <t>HC Rafani</t>
  </si>
  <si>
    <t>Motáci Třebětice</t>
  </si>
  <si>
    <t>SK Vícenice</t>
  </si>
  <si>
    <t>Benda Lukáš</t>
  </si>
  <si>
    <t>brankář</t>
  </si>
  <si>
    <t>náhradník</t>
  </si>
  <si>
    <t>obránce</t>
  </si>
  <si>
    <t> Šmahel Miroslav</t>
  </si>
  <si>
    <t>útočník</t>
  </si>
  <si>
    <t>Příjmení a jméno hráče</t>
  </si>
  <si>
    <t>Post</t>
  </si>
  <si>
    <t>Číslo dresu</t>
  </si>
  <si>
    <t>Branky</t>
  </si>
  <si>
    <t>Asistence</t>
  </si>
  <si>
    <t>Body</t>
  </si>
  <si>
    <t>Hráč</t>
  </si>
  <si>
    <t>Pořadí</t>
  </si>
  <si>
    <t>Trestné minuty</t>
  </si>
  <si>
    <t xml:space="preserve">Motáci Třebětice </t>
  </si>
  <si>
    <t xml:space="preserve"> Motáci Třebětice</t>
  </si>
  <si>
    <t xml:space="preserve"> Motáci Třebětice </t>
  </si>
  <si>
    <t>1.</t>
  </si>
  <si>
    <t>3</t>
  </si>
  <si>
    <t>4</t>
  </si>
  <si>
    <t>6</t>
  </si>
  <si>
    <t>7</t>
  </si>
  <si>
    <t>8</t>
  </si>
  <si>
    <t>9</t>
  </si>
  <si>
    <t>10</t>
  </si>
  <si>
    <t>1</t>
  </si>
  <si>
    <t>2.</t>
  </si>
  <si>
    <t>3.</t>
  </si>
  <si>
    <t>4.</t>
  </si>
  <si>
    <t>5.</t>
  </si>
  <si>
    <t>6.</t>
  </si>
  <si>
    <t>7.</t>
  </si>
  <si>
    <t>8.</t>
  </si>
  <si>
    <t>9.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</si>
  <si>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</si>
  <si>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</si>
  <si>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</si>
  <si>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</si>
  <si>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</si>
  <si>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</si>
  <si>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</si>
  <si>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</si>
  <si>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</si>
  <si>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</si>
  <si>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</si>
  <si>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</si>
  <si>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</si>
  <si>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</si>
  <si>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</si>
  <si>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</si>
  <si>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</si>
  <si>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</si>
  <si>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6:3</t>
  </si>
  <si>
    <t>9:0</t>
  </si>
  <si>
    <t>:</t>
  </si>
  <si>
    <t>0</t>
  </si>
  <si>
    <t>Kolo</t>
  </si>
  <si>
    <t>Výsledek</t>
  </si>
  <si>
    <t>Domácí</t>
  </si>
  <si>
    <t>Hosté</t>
  </si>
  <si>
    <t>Zápasy</t>
  </si>
  <si>
    <t>Výhra</t>
  </si>
  <si>
    <t>Remíza</t>
  </si>
  <si>
    <t>Prohra</t>
  </si>
  <si>
    <t>Rozdíl</t>
  </si>
  <si>
    <t>Vstřelené</t>
  </si>
  <si>
    <t>Inkasované</t>
  </si>
  <si>
    <t>Datum narození</t>
  </si>
  <si>
    <t>Věk</t>
  </si>
  <si>
    <t>Vstřelené branky a nahrávky v jednotlivých zápasech</t>
  </si>
  <si>
    <t>Jméno</t>
  </si>
  <si>
    <t>Gólů</t>
  </si>
  <si>
    <t>Bastl Pavel</t>
  </si>
  <si>
    <t>Bastl Josef</t>
  </si>
  <si>
    <t>Vyskot Jan</t>
  </si>
  <si>
    <t>Jánský Radek</t>
  </si>
  <si>
    <t>Švarc Petr</t>
  </si>
  <si>
    <t>Máca Vlastimil</t>
  </si>
  <si>
    <t>Tengeri Josef</t>
  </si>
  <si>
    <t>Hrůza Miroslav</t>
  </si>
  <si>
    <t>Minuty</t>
  </si>
  <si>
    <t>Průměr na zápas</t>
  </si>
  <si>
    <t>150 min</t>
  </si>
  <si>
    <t>Plus/Mínus</t>
  </si>
  <si>
    <t>Branek  Celkem</t>
  </si>
  <si>
    <t>Celková tabulka střelců - Motáci Třebětice</t>
  </si>
  <si>
    <t>Celková tabulka trestů - Motáci Třebětice</t>
  </si>
  <si>
    <t>Tresty Celkem</t>
  </si>
  <si>
    <t>Počet zápasů</t>
  </si>
  <si>
    <t>Počet minut</t>
  </si>
  <si>
    <t>Tabulka střelců - Motáci Třebětice sezóna 2016/17</t>
  </si>
  <si>
    <t>G</t>
  </si>
  <si>
    <t>A</t>
  </si>
  <si>
    <t>B</t>
  </si>
  <si>
    <t>TR</t>
  </si>
  <si>
    <t>Rafani</t>
  </si>
  <si>
    <t>Soupeř</t>
  </si>
  <si>
    <t>Tabulka 2. ligy - sezóna 2017/18</t>
  </si>
  <si>
    <t>Westige Stařeč</t>
  </si>
  <si>
    <t>HC Litohoř</t>
  </si>
  <si>
    <t>HC Šebkovice</t>
  </si>
  <si>
    <t>HC Sokol Lesonice</t>
  </si>
  <si>
    <t>HC Nové Syrovice</t>
  </si>
  <si>
    <t>Zlobři Myslibořice</t>
  </si>
  <si>
    <t>123:72</t>
  </si>
  <si>
    <t>91:67</t>
  </si>
  <si>
    <t>106:66</t>
  </si>
  <si>
    <t>94:80</t>
  </si>
  <si>
    <t>81:85</t>
  </si>
  <si>
    <t>82:93</t>
  </si>
  <si>
    <t>48:71</t>
  </si>
  <si>
    <t>55:108</t>
  </si>
  <si>
    <t>63:101</t>
  </si>
  <si>
    <t>Havlík Petr</t>
  </si>
  <si>
    <t>Novák Vojtěch</t>
  </si>
  <si>
    <t>Nehyba Roman</t>
  </si>
  <si>
    <t>Šindelář Jaroslav</t>
  </si>
  <si>
    <t>Vávrů Radim</t>
  </si>
  <si>
    <t>Švarc Vojtěch</t>
  </si>
  <si>
    <t>5</t>
  </si>
  <si>
    <t>19. kolo</t>
  </si>
  <si>
    <t>Statisktika vstřelených a inkasovaných branek  sezóna 2017/18</t>
  </si>
  <si>
    <t>Trestné minuty - Motáci Třebětice sezóna 2017/18</t>
  </si>
  <si>
    <t>Kanadské bodování - Motáci Třebětice sezóna 2017/18</t>
  </si>
  <si>
    <t>Soupiska týmu Motáci Třebětice - sezóna 2017/18</t>
  </si>
  <si>
    <t xml:space="preserve">Soutěžní zápasy - Motáci Třebětice sezóna 2017/18  </t>
  </si>
  <si>
    <t xml:space="preserve">Soupiska týmu  Motáci Třebětice sezóna 2017/18  </t>
  </si>
  <si>
    <t>Litohoř</t>
  </si>
  <si>
    <t>Šebkovice</t>
  </si>
  <si>
    <t>Zlobři M.</t>
  </si>
  <si>
    <t>Vícenice</t>
  </si>
  <si>
    <t>Stařeč</t>
  </si>
  <si>
    <t>Lesonice</t>
  </si>
  <si>
    <t>Syrovice</t>
  </si>
  <si>
    <t>20. kolo</t>
  </si>
  <si>
    <t>Kelbler Miloš</t>
  </si>
  <si>
    <t>3:7</t>
  </si>
  <si>
    <t>3:8</t>
  </si>
  <si>
    <t>1:9</t>
  </si>
  <si>
    <t>1:3</t>
  </si>
  <si>
    <t>7:3</t>
  </si>
  <si>
    <t>7.3</t>
  </si>
  <si>
    <t>7:5</t>
  </si>
  <si>
    <t>4:5</t>
  </si>
  <si>
    <t>4:1</t>
  </si>
  <si>
    <t>9.9</t>
  </si>
  <si>
    <t>4:3</t>
  </si>
  <si>
    <t>7:10</t>
  </si>
  <si>
    <t>9:6</t>
  </si>
  <si>
    <t>2:1</t>
  </si>
  <si>
    <t>8:3</t>
  </si>
  <si>
    <t>10:4</t>
  </si>
  <si>
    <t>4:6</t>
  </si>
  <si>
    <t>Tabulka 2. ligy o titul - sezóna 2017/18</t>
  </si>
  <si>
    <t>146:83</t>
  </si>
  <si>
    <t>101:84</t>
  </si>
  <si>
    <t>120:96</t>
  </si>
  <si>
    <t>120:91</t>
  </si>
  <si>
    <t>98:106</t>
  </si>
  <si>
    <t>63</t>
  </si>
  <si>
    <t>17</t>
  </si>
  <si>
    <t>24</t>
  </si>
  <si>
    <t>29</t>
  </si>
  <si>
    <t>-8</t>
  </si>
  <si>
    <t>Šmahel Miroslav</t>
  </si>
  <si>
    <t>Tabulka 2. ligy o udržení - sezóna 2017/18</t>
  </si>
  <si>
    <t>60:128</t>
  </si>
  <si>
    <t>80:105</t>
  </si>
  <si>
    <t>93:103</t>
  </si>
  <si>
    <t>57:79</t>
  </si>
  <si>
    <t>-22</t>
  </si>
  <si>
    <t>-10</t>
  </si>
  <si>
    <t>Tresty 2017/2018</t>
  </si>
  <si>
    <t>Branky za 2017/2018</t>
  </si>
  <si>
    <t>Přívětivý Josef</t>
  </si>
  <si>
    <t>Michna Jindřich</t>
  </si>
  <si>
    <t>Bodování - Motáci Třebětice sezóna 2017/18</t>
  </si>
  <si>
    <t>Tabulka nahravačů - Motáci Třebětice sezóna 2017/18</t>
  </si>
  <si>
    <t>Tabulka střelců 2. ligy - sezóna 2017/2018</t>
  </si>
  <si>
    <t>Tabulka nejtrestanějších hráčů sezóna 2017/18</t>
  </si>
  <si>
    <t>Tabulka fair play mužstev - sezóna 2017/18</t>
  </si>
  <si>
    <t>Chvátal Pavel</t>
  </si>
  <si>
    <t>Krejčí Jiří</t>
  </si>
  <si>
    <t>Kříž Milan</t>
  </si>
  <si>
    <t>Plachý Karel</t>
  </si>
  <si>
    <t>Choloděnko Vojtěch</t>
  </si>
  <si>
    <t>Habr Jiří</t>
  </si>
  <si>
    <t>Bastl Petr</t>
  </si>
  <si>
    <t>Habr Vojtěch</t>
  </si>
  <si>
    <t>Chvátal Jan</t>
  </si>
  <si>
    <t xml:space="preserve">Chvátal Pavel </t>
  </si>
  <si>
    <t>Bystřický Petr</t>
  </si>
  <si>
    <t>Kadlec Milan</t>
  </si>
  <si>
    <t>Novák Jan</t>
  </si>
  <si>
    <t>Rygl Lukáš</t>
  </si>
  <si>
    <t>Hrdlička Josef</t>
  </si>
  <si>
    <t>Slavíček Lukáš</t>
  </si>
  <si>
    <t>Václavek Ondřej</t>
  </si>
  <si>
    <t>Lang Tomáš</t>
  </si>
  <si>
    <t>Barták Martin</t>
  </si>
  <si>
    <t>Říha Luboš</t>
  </si>
  <si>
    <t>Růžička David</t>
  </si>
  <si>
    <t>Šťasta Libor</t>
  </si>
  <si>
    <t>Bauer Zdeněk</t>
  </si>
  <si>
    <t>Zach Karel</t>
  </si>
  <si>
    <t>Pavlíček Roman</t>
  </si>
  <si>
    <t>Caha Lukáš</t>
  </si>
  <si>
    <t>Dubský Jakub</t>
  </si>
  <si>
    <t>Juřica Igor</t>
  </si>
  <si>
    <t>152 min</t>
  </si>
  <si>
    <t>7.00</t>
  </si>
  <si>
    <t>218 min</t>
  </si>
  <si>
    <t>140 min</t>
  </si>
  <si>
    <t>160 min</t>
  </si>
  <si>
    <t>170 min</t>
  </si>
  <si>
    <t>134 min</t>
  </si>
  <si>
    <t>154 min</t>
  </si>
  <si>
    <t>96 min</t>
  </si>
  <si>
    <t xml:space="preserve">Mužtvo    </t>
  </si>
  <si>
    <t>Věčeřa Milan</t>
  </si>
  <si>
    <t>Vlach Martin</t>
  </si>
  <si>
    <t>Vrbka Tomáš</t>
  </si>
  <si>
    <t>Doležal Vojtěch</t>
  </si>
  <si>
    <t>Vašíček Martin</t>
  </si>
  <si>
    <t>Šaron Ladislav</t>
  </si>
  <si>
    <t>Novák Marek</t>
  </si>
  <si>
    <t>Stejskal Petr</t>
  </si>
  <si>
    <t>Čapoun Martin</t>
  </si>
  <si>
    <t>Kalenda Jakub</t>
  </si>
  <si>
    <t>Váňa Ivo</t>
  </si>
  <si>
    <t>Vrbka Jan</t>
  </si>
  <si>
    <t>Machovec Marian</t>
  </si>
  <si>
    <t>Smejkal Petr</t>
  </si>
  <si>
    <t>Jenerál Petr</t>
  </si>
  <si>
    <t>Tabulka střelců 2. ligy -  o titul sezóna 2017/2018</t>
  </si>
  <si>
    <t>Hlávka Patrik</t>
  </si>
  <si>
    <t>Celkové bodování hráčů</t>
  </si>
  <si>
    <t>Tabulka střelců 2. ligy - celkem sezóna 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</si>
</sst>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rgb="FF01010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rgb="FF01010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rgb="FF010101"/>
      <name val="Calibri"/>
      <family val="2"/>
      <charset val="238"/>
      <scheme val="minor"/>
    </font>
    <font>
      <sz val="12"/>
      <color rgb="FF2F2F2F"/>
      <name val="Segoe UI"/>
      <family val="2"/>
      <charset val="238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6"/>
      <color rgb="FFFFFFFF"/>
      <name val="Calibri"/>
      <family val="2"/>
      <charset val="238"/>
      <scheme val="minor"/>
    </font>
    <font>
      <b/>
      <sz val="20"/>
      <color rgb="FF008000"/>
      <name val="Cambria"/>
      <family val="1"/>
      <charset val="238"/>
      <scheme val="major"/>
    </font>
    <font>
      <b/>
      <sz val="20"/>
      <color rgb="FF006600"/>
      <name val="Cambria"/>
      <family val="1"/>
      <charset val="238"/>
      <scheme val="major"/>
    </font>
    <font>
      <sz val="16"/>
      <color rgb="FF000000"/>
      <name val="Calibri"/>
      <family val="2"/>
      <charset val="238"/>
      <scheme val="minor"/>
    </font>
    <font>
      <b/>
      <sz val="16"/>
      <color rgb="FF01010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20"/>
      <color theme="1"/>
      <name val="Cambria"/>
      <family val="1"/>
      <charset val="238"/>
      <scheme val="major"/>
    </font>
    <font>
      <sz val="20"/>
      <color rgb="FF1081DD"/>
      <name val="Cambria"/>
      <family val="1"/>
      <charset val="238"/>
      <scheme val="major"/>
    </font>
    <font>
      <b/>
      <sz val="14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rgb="FF01010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rgb="FF006600"/>
      <name val="Cambria"/>
      <family val="1"/>
      <charset val="238"/>
      <scheme val="major"/>
    </font>
    <font>
      <b/>
      <sz val="15"/>
      <color rgb="FFFFFFFF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b/>
      <sz val="14"/>
      <color rgb="FF010101"/>
      <name val="Calibri"/>
      <family val="2"/>
      <charset val="238"/>
      <scheme val="minor"/>
    </font>
    <font>
      <b/>
      <sz val="16"/>
      <color rgb="FF006600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2A661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105119"/>
      </left>
      <right style="medium">
        <color rgb="FF105119"/>
      </right>
      <top style="medium">
        <color rgb="FF105119"/>
      </top>
      <bottom style="medium">
        <color rgb="FF1051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rgb="FF006600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49" fontId="0" fillId="0" borderId="0" xfId="0" applyNumberFormat="1"/>
    <xf numFmtId="0" fontId="2" fillId="0" borderId="0" xfId="0" applyFont="1"/>
    <xf numFmtId="14" fontId="0" fillId="0" borderId="0" xfId="0" applyNumberFormat="1"/>
    <xf numFmtId="14" fontId="9" fillId="0" borderId="0" xfId="0" applyNumberFormat="1" applyFont="1"/>
    <xf numFmtId="14" fontId="4" fillId="0" borderId="0" xfId="0" applyNumberFormat="1" applyFont="1"/>
    <xf numFmtId="0" fontId="4" fillId="0" borderId="0" xfId="0" applyFont="1"/>
    <xf numFmtId="0" fontId="0" fillId="0" borderId="0" xfId="0" applyAlignment="1">
      <alignment horizontal="left"/>
    </xf>
    <xf numFmtId="0" fontId="10" fillId="3" borderId="3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49" fontId="4" fillId="6" borderId="4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 wrapText="1"/>
    </xf>
    <xf numFmtId="0" fontId="15" fillId="0" borderId="0" xfId="0" applyFont="1" applyAlignment="1"/>
    <xf numFmtId="0" fontId="6" fillId="5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9" fillId="0" borderId="0" xfId="0" applyFont="1" applyAlignment="1"/>
    <xf numFmtId="0" fontId="4" fillId="0" borderId="0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4" xfId="1" applyFont="1" applyFill="1" applyBorder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21" fillId="3" borderId="4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" fillId="0" borderId="0" xfId="0" applyFont="1" applyBorder="1"/>
    <xf numFmtId="0" fontId="23" fillId="0" borderId="0" xfId="0" applyFont="1"/>
    <xf numFmtId="0" fontId="23" fillId="0" borderId="0" xfId="0" applyFont="1" applyBorder="1" applyAlignment="1">
      <alignment horizontal="right"/>
    </xf>
    <xf numFmtId="0" fontId="2" fillId="6" borderId="4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 wrapText="1"/>
    </xf>
    <xf numFmtId="0" fontId="24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5" fillId="6" borderId="4" xfId="1" applyFont="1" applyFill="1" applyBorder="1" applyAlignment="1" applyProtection="1">
      <alignment horizontal="left" wrapText="1"/>
    </xf>
    <xf numFmtId="2" fontId="5" fillId="6" borderId="4" xfId="0" applyNumberFormat="1" applyFont="1" applyFill="1" applyBorder="1" applyAlignment="1">
      <alignment horizontal="center" wrapText="1"/>
    </xf>
    <xf numFmtId="17" fontId="5" fillId="6" borderId="4" xfId="0" applyNumberFormat="1" applyFont="1" applyFill="1" applyBorder="1" applyAlignment="1">
      <alignment horizontal="center" wrapText="1"/>
    </xf>
    <xf numFmtId="0" fontId="5" fillId="6" borderId="4" xfId="1" applyFont="1" applyFill="1" applyBorder="1" applyAlignment="1" applyProtection="1">
      <alignment horizontal="center" wrapText="1"/>
    </xf>
    <xf numFmtId="0" fontId="5" fillId="6" borderId="4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0" fontId="2" fillId="8" borderId="0" xfId="0" applyFont="1" applyFill="1"/>
    <xf numFmtId="0" fontId="26" fillId="0" borderId="0" xfId="0" applyFont="1"/>
    <xf numFmtId="0" fontId="17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justify" vertical="top" wrapText="1"/>
    </xf>
    <xf numFmtId="49" fontId="5" fillId="6" borderId="1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/>
    <xf numFmtId="0" fontId="2" fillId="6" borderId="4" xfId="0" applyFont="1" applyFill="1" applyBorder="1"/>
    <xf numFmtId="0" fontId="18" fillId="4" borderId="2" xfId="0" applyFont="1" applyFill="1" applyBorder="1" applyAlignment="1">
      <alignment horizontal="center" wrapText="1"/>
    </xf>
    <xf numFmtId="0" fontId="7" fillId="4" borderId="2" xfId="1" applyFont="1" applyFill="1" applyBorder="1" applyAlignment="1" applyProtection="1">
      <alignment horizontal="left" wrapText="1"/>
    </xf>
    <xf numFmtId="0" fontId="7" fillId="4" borderId="2" xfId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4" xfId="1" applyFont="1" applyFill="1" applyBorder="1" applyAlignment="1" applyProtection="1">
      <alignment horizontal="left" wrapText="1"/>
    </xf>
    <xf numFmtId="2" fontId="7" fillId="4" borderId="4" xfId="0" applyNumberFormat="1" applyFont="1" applyFill="1" applyBorder="1" applyAlignment="1">
      <alignment horizontal="center" wrapText="1"/>
    </xf>
    <xf numFmtId="17" fontId="7" fillId="4" borderId="4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6" borderId="4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 wrapText="1"/>
    </xf>
    <xf numFmtId="0" fontId="31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8" fillId="6" borderId="3" xfId="0" applyFont="1" applyFill="1" applyBorder="1" applyAlignment="1">
      <alignment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 applyProtection="1">
      <alignment horizontal="left" wrapText="1"/>
    </xf>
    <xf numFmtId="0" fontId="5" fillId="6" borderId="2" xfId="1" applyFont="1" applyFill="1" applyBorder="1" applyAlignment="1" applyProtection="1">
      <alignment horizontal="center" wrapText="1"/>
    </xf>
    <xf numFmtId="0" fontId="16" fillId="6" borderId="2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center" wrapText="1"/>
    </xf>
    <xf numFmtId="49" fontId="25" fillId="4" borderId="4" xfId="0" applyNumberFormat="1" applyFont="1" applyFill="1" applyBorder="1" applyAlignment="1">
      <alignment horizontal="center" wrapText="1"/>
    </xf>
    <xf numFmtId="49" fontId="25" fillId="7" borderId="4" xfId="0" applyNumberFormat="1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/>
    </xf>
    <xf numFmtId="49" fontId="25" fillId="5" borderId="4" xfId="0" applyNumberFormat="1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49" fontId="24" fillId="4" borderId="5" xfId="0" applyNumberFormat="1" applyFont="1" applyFill="1" applyBorder="1" applyAlignment="1">
      <alignment horizontal="center" wrapText="1"/>
    </xf>
    <xf numFmtId="49" fontId="24" fillId="4" borderId="7" xfId="0" applyNumberFormat="1" applyFont="1" applyFill="1" applyBorder="1" applyAlignment="1">
      <alignment horizontal="center" wrapText="1"/>
    </xf>
    <xf numFmtId="49" fontId="24" fillId="7" borderId="4" xfId="0" applyNumberFormat="1" applyFont="1" applyFill="1" applyBorder="1" applyAlignment="1">
      <alignment horizontal="center" wrapText="1"/>
    </xf>
    <xf numFmtId="49" fontId="24" fillId="4" borderId="4" xfId="0" applyNumberFormat="1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wrapText="1"/>
    </xf>
    <xf numFmtId="0" fontId="22" fillId="3" borderId="7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2000">
                <a:latin typeface="+mj-lt"/>
              </a:defRPr>
            </a:pPr>
            <a:r>
              <a:rPr lang="cs-CZ" sz="2000">
                <a:latin typeface="+mj-lt"/>
              </a:rPr>
              <a:t>Kanadské bodování - Motáci Třebětice sezóna 2017/18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prstClr val="white">
            <a:lumMod val="85000"/>
          </a:prstClr>
        </a:soli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2.9805036730727152E-2"/>
          <c:y val="7.2513385296385763E-2"/>
          <c:w val="0.95102382566447563"/>
          <c:h val="0.747818397178521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'Kanadské bodování'!$C$4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'Kanadské bodování'!$B$5:$B$18</c:f>
              <c:strCache>
                <c:ptCount val="14"/>
                <c:pt idx="0">
                  <c:v>Bastl Pavel</c:v>
                </c:pt>
                <c:pt idx="1">
                  <c:v>Bastl Josef</c:v>
                </c:pt>
                <c:pt idx="2">
                  <c:v>Švarc Petr</c:v>
                </c:pt>
                <c:pt idx="3">
                  <c:v>Jánský Radek</c:v>
                </c:pt>
                <c:pt idx="4">
                  <c:v>Vávrů Radim</c:v>
                </c:pt>
                <c:pt idx="5">
                  <c:v>Krejčí Jiří</c:v>
                </c:pt>
                <c:pt idx="6">
                  <c:v>Chvátal Pavel </c:v>
                </c:pt>
                <c:pt idx="7">
                  <c:v>Šindelář Jaroslav</c:v>
                </c:pt>
                <c:pt idx="8">
                  <c:v>Nehyba Roman</c:v>
                </c:pt>
                <c:pt idx="9">
                  <c:v>Kříž Milan</c:v>
                </c:pt>
                <c:pt idx="10">
                  <c:v>Kelbler Miloš</c:v>
                </c:pt>
                <c:pt idx="11">
                  <c:v>Plachý Karel</c:v>
                </c:pt>
                <c:pt idx="12">
                  <c:v>Přívětivý Josef</c:v>
                </c:pt>
                <c:pt idx="13">
                  <c:v>Novák Vojtěch</c:v>
                </c:pt>
              </c:strCache>
            </c:strRef>
          </c:cat>
          <c:val>
            <c:numRef>
              <c:f>'Kanadské bodování'!$C$5:$C$18</c:f>
              <c:numCache>
                <c:formatCode>General</c:formatCode>
                <c:ptCount val="14"/>
                <c:pt idx="0">
                  <c:v>21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5-45E7-B541-801C2A20E5E9}"/>
            </c:ext>
          </c:extLst>
        </c:ser>
        <c:ser>
          <c:idx val="1"/>
          <c:order val="1"/>
          <c:tx>
            <c:strRef>
              <c:f>'Kanadské bodování'!$D$4</c:f>
              <c:strCache>
                <c:ptCount val="1"/>
                <c:pt idx="0">
                  <c:v>Asistence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'Kanadské bodování'!$B$5:$B$18</c:f>
              <c:strCache>
                <c:ptCount val="14"/>
                <c:pt idx="0">
                  <c:v>Bastl Pavel</c:v>
                </c:pt>
                <c:pt idx="1">
                  <c:v>Bastl Josef</c:v>
                </c:pt>
                <c:pt idx="2">
                  <c:v>Švarc Petr</c:v>
                </c:pt>
                <c:pt idx="3">
                  <c:v>Jánský Radek</c:v>
                </c:pt>
                <c:pt idx="4">
                  <c:v>Vávrů Radim</c:v>
                </c:pt>
                <c:pt idx="5">
                  <c:v>Krejčí Jiří</c:v>
                </c:pt>
                <c:pt idx="6">
                  <c:v>Chvátal Pavel </c:v>
                </c:pt>
                <c:pt idx="7">
                  <c:v>Šindelář Jaroslav</c:v>
                </c:pt>
                <c:pt idx="8">
                  <c:v>Nehyba Roman</c:v>
                </c:pt>
                <c:pt idx="9">
                  <c:v>Kříž Milan</c:v>
                </c:pt>
                <c:pt idx="10">
                  <c:v>Kelbler Miloš</c:v>
                </c:pt>
                <c:pt idx="11">
                  <c:v>Plachý Karel</c:v>
                </c:pt>
                <c:pt idx="12">
                  <c:v>Přívětivý Josef</c:v>
                </c:pt>
                <c:pt idx="13">
                  <c:v>Novák Vojtěch</c:v>
                </c:pt>
              </c:strCache>
            </c:strRef>
          </c:cat>
          <c:val>
            <c:numRef>
              <c:f>'Kanadské bodování'!$D$5:$D$18</c:f>
              <c:numCache>
                <c:formatCode>General</c:formatCode>
                <c:ptCount val="14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9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5-45E7-B541-801C2A20E5E9}"/>
            </c:ext>
          </c:extLst>
        </c:ser>
        <c:ser>
          <c:idx val="2"/>
          <c:order val="2"/>
          <c:tx>
            <c:strRef>
              <c:f>'Kanadské bodování'!$E$4</c:f>
              <c:strCache>
                <c:ptCount val="1"/>
                <c:pt idx="0">
                  <c:v>Body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'Kanadské bodování'!$B$5:$B$18</c:f>
              <c:strCache>
                <c:ptCount val="14"/>
                <c:pt idx="0">
                  <c:v>Bastl Pavel</c:v>
                </c:pt>
                <c:pt idx="1">
                  <c:v>Bastl Josef</c:v>
                </c:pt>
                <c:pt idx="2">
                  <c:v>Švarc Petr</c:v>
                </c:pt>
                <c:pt idx="3">
                  <c:v>Jánský Radek</c:v>
                </c:pt>
                <c:pt idx="4">
                  <c:v>Vávrů Radim</c:v>
                </c:pt>
                <c:pt idx="5">
                  <c:v>Krejčí Jiří</c:v>
                </c:pt>
                <c:pt idx="6">
                  <c:v>Chvátal Pavel </c:v>
                </c:pt>
                <c:pt idx="7">
                  <c:v>Šindelář Jaroslav</c:v>
                </c:pt>
                <c:pt idx="8">
                  <c:v>Nehyba Roman</c:v>
                </c:pt>
                <c:pt idx="9">
                  <c:v>Kříž Milan</c:v>
                </c:pt>
                <c:pt idx="10">
                  <c:v>Kelbler Miloš</c:v>
                </c:pt>
                <c:pt idx="11">
                  <c:v>Plachý Karel</c:v>
                </c:pt>
                <c:pt idx="12">
                  <c:v>Přívětivý Josef</c:v>
                </c:pt>
                <c:pt idx="13">
                  <c:v>Novák Vojtěch</c:v>
                </c:pt>
              </c:strCache>
            </c:strRef>
          </c:cat>
          <c:val>
            <c:numRef>
              <c:f>'Kanadské bodování'!$E$5:$E$18</c:f>
              <c:numCache>
                <c:formatCode>General</c:formatCode>
                <c:ptCount val="14"/>
                <c:pt idx="0">
                  <c:v>30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5-45E7-B541-801C2A20E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376448"/>
        <c:axId val="108377984"/>
        <c:axId val="0"/>
      </c:bar3DChart>
      <c:catAx>
        <c:axId val="10837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2700000" vert="horz" anchor="b" anchorCtr="1"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08377984"/>
        <c:crosses val="autoZero"/>
        <c:auto val="1"/>
        <c:lblAlgn val="ctr"/>
        <c:lblOffset val="100"/>
        <c:noMultiLvlLbl val="0"/>
      </c:catAx>
      <c:valAx>
        <c:axId val="10837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08376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628324014584992"/>
          <c:y val="0.95030965946560331"/>
          <c:w val="0.24653072538590806"/>
          <c:h val="4.1578805004753507E-2"/>
        </c:manualLayout>
      </c:layout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80314954" l="0.70866141732283539" r="0" t="0.78740157480314954" header="0.31496062992126039" footer="0.31496062992126039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nejtrestanějších hráčů sezóna 2017/18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'Nejtrestanější hráči'!$E$4</c:f>
              <c:strCache>
                <c:ptCount val="1"/>
                <c:pt idx="0">
                  <c:v>Minuty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'Nejtrestanější hráči'!$C$5:$C$24</c:f>
              <c:strCache>
                <c:ptCount val="20"/>
                <c:pt idx="0">
                  <c:v>Čapoun Martin</c:v>
                </c:pt>
                <c:pt idx="1">
                  <c:v>Šaron Ladislav</c:v>
                </c:pt>
                <c:pt idx="2">
                  <c:v>Tengeri Josef</c:v>
                </c:pt>
                <c:pt idx="3">
                  <c:v>Barták Martin</c:v>
                </c:pt>
                <c:pt idx="4">
                  <c:v>Novák Marek</c:v>
                </c:pt>
                <c:pt idx="5">
                  <c:v>Váňa Ivo</c:v>
                </c:pt>
                <c:pt idx="6">
                  <c:v>Dubský Jakub</c:v>
                </c:pt>
                <c:pt idx="7">
                  <c:v>Stejskal Petr</c:v>
                </c:pt>
                <c:pt idx="8">
                  <c:v>Machovec Marian</c:v>
                </c:pt>
                <c:pt idx="9">
                  <c:v>Rygl Lukáš</c:v>
                </c:pt>
                <c:pt idx="10">
                  <c:v>Kalenda Jakub</c:v>
                </c:pt>
                <c:pt idx="11">
                  <c:v>Jánský Radek</c:v>
                </c:pt>
                <c:pt idx="12">
                  <c:v>Šťasta Libor</c:v>
                </c:pt>
                <c:pt idx="13">
                  <c:v>Vrbka Jan</c:v>
                </c:pt>
                <c:pt idx="14">
                  <c:v>Novák Vojtěch</c:v>
                </c:pt>
                <c:pt idx="15">
                  <c:v>Máca Vlastimil</c:v>
                </c:pt>
                <c:pt idx="16">
                  <c:v>Smejkal Petr</c:v>
                </c:pt>
                <c:pt idx="17">
                  <c:v>Bystřický Petr</c:v>
                </c:pt>
                <c:pt idx="18">
                  <c:v>Jenerál Petr</c:v>
                </c:pt>
                <c:pt idx="19">
                  <c:v>Přívětivý Josef</c:v>
                </c:pt>
              </c:strCache>
            </c:strRef>
          </c:cat>
          <c:val>
            <c:numRef>
              <c:f>'Nejtrestanější hráči'!$E$5:$E$24</c:f>
              <c:numCache>
                <c:formatCode>General</c:formatCode>
                <c:ptCount val="20"/>
                <c:pt idx="0">
                  <c:v>46</c:v>
                </c:pt>
                <c:pt idx="1">
                  <c:v>38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30</c:v>
                </c:pt>
                <c:pt idx="7">
                  <c:v>30</c:v>
                </c:pt>
                <c:pt idx="8">
                  <c:v>28</c:v>
                </c:pt>
                <c:pt idx="9">
                  <c:v>26</c:v>
                </c:pt>
                <c:pt idx="10">
                  <c:v>24</c:v>
                </c:pt>
                <c:pt idx="11">
                  <c:v>24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A-4B9B-A8A0-FABB6DFC3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1105024"/>
        <c:axId val="120979840"/>
        <c:axId val="0"/>
      </c:bar3DChart>
      <c:catAx>
        <c:axId val="12110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79840"/>
        <c:crosses val="autoZero"/>
        <c:auto val="1"/>
        <c:lblAlgn val="ctr"/>
        <c:lblOffset val="100"/>
        <c:noMultiLvlLbl val="0"/>
      </c:catAx>
      <c:valAx>
        <c:axId val="12097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1105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střelců 2. ligy - o titul sezóna 2017/18</a:t>
            </a:r>
          </a:p>
        </c:rich>
      </c:tx>
      <c:layout>
        <c:manualLayout>
          <c:xMode val="edge"/>
          <c:yMode val="edge"/>
          <c:x val="0.22180867724174813"/>
          <c:y val="1.220168520965201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'Tabulka střelců - o titul 2.lig'!$E$4</c:f>
              <c:strCache>
                <c:ptCount val="1"/>
                <c:pt idx="0">
                  <c:v>Gólů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'Tabulka střelců - o titul 2.lig'!$C$5:$C$24</c:f>
              <c:strCache>
                <c:ptCount val="20"/>
                <c:pt idx="0">
                  <c:v>Bastl Pavel</c:v>
                </c:pt>
                <c:pt idx="1">
                  <c:v>Bystřický Petr</c:v>
                </c:pt>
                <c:pt idx="2">
                  <c:v>Hlávka Patrik</c:v>
                </c:pt>
                <c:pt idx="3">
                  <c:v>Vašíček Martin</c:v>
                </c:pt>
                <c:pt idx="4">
                  <c:v>Pavlíček Roman</c:v>
                </c:pt>
                <c:pt idx="5">
                  <c:v>Rygl Lukáš</c:v>
                </c:pt>
                <c:pt idx="6">
                  <c:v>Šťasta Libor</c:v>
                </c:pt>
                <c:pt idx="7">
                  <c:v>Barták Martin</c:v>
                </c:pt>
                <c:pt idx="8">
                  <c:v>Bauer Zdeněk</c:v>
                </c:pt>
                <c:pt idx="9">
                  <c:v>Doležal Vojtěch</c:v>
                </c:pt>
                <c:pt idx="10">
                  <c:v>Kadlec Milan</c:v>
                </c:pt>
                <c:pt idx="11">
                  <c:v>Říha Luboš</c:v>
                </c:pt>
                <c:pt idx="12">
                  <c:v>Slavíček Lukáš</c:v>
                </c:pt>
                <c:pt idx="13">
                  <c:v>Švarc Petr</c:v>
                </c:pt>
                <c:pt idx="14">
                  <c:v>Juřica Igor</c:v>
                </c:pt>
                <c:pt idx="15">
                  <c:v>Krejčí Jiří</c:v>
                </c:pt>
                <c:pt idx="16">
                  <c:v>Přívětivý Josef</c:v>
                </c:pt>
                <c:pt idx="17">
                  <c:v>Věčeřa Milan</c:v>
                </c:pt>
                <c:pt idx="18">
                  <c:v>Vlach Martin</c:v>
                </c:pt>
                <c:pt idx="19">
                  <c:v>Vrbka Tomáš</c:v>
                </c:pt>
              </c:strCache>
            </c:strRef>
          </c:cat>
          <c:val>
            <c:numRef>
              <c:f>'Tabulka střelců - o titul 2.lig'!$E$5:$E$24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2-4222-B1BE-EB6709CA8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21016320"/>
        <c:axId val="121019008"/>
        <c:axId val="0"/>
      </c:bar3DChart>
      <c:catAx>
        <c:axId val="1210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1019008"/>
        <c:crosses val="autoZero"/>
        <c:auto val="1"/>
        <c:lblAlgn val="ctr"/>
        <c:lblOffset val="100"/>
        <c:noMultiLvlLbl val="0"/>
      </c:catAx>
      <c:valAx>
        <c:axId val="121019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0163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</c:legendEntry>
      <c:overlay val="0"/>
    </c:legend>
    <c:plotVisOnly val="1"/>
    <c:dispBlanksAs val="gap"/>
    <c:showDLblsOverMax val="0"/>
  </c:chart>
  <c:spPr>
    <a:ln w="254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střelců 2. ligy - celkem - sezóna 2017/18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'Tabulka střelců 2. ligy celkem'!$E$4</c:f>
              <c:strCache>
                <c:ptCount val="1"/>
                <c:pt idx="0">
                  <c:v>Gólů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'Tabulka střelců 2. ligy celkem'!$C$5:$C$24</c:f>
              <c:strCache>
                <c:ptCount val="20"/>
                <c:pt idx="0">
                  <c:v>Bystřický Petr</c:v>
                </c:pt>
                <c:pt idx="1">
                  <c:v>Kadlec Milan</c:v>
                </c:pt>
                <c:pt idx="2">
                  <c:v>Rygl Lukáš</c:v>
                </c:pt>
                <c:pt idx="3">
                  <c:v>Novák Jan</c:v>
                </c:pt>
                <c:pt idx="4">
                  <c:v>Dubský Jakub</c:v>
                </c:pt>
                <c:pt idx="5">
                  <c:v>Juřica Igor</c:v>
                </c:pt>
                <c:pt idx="6">
                  <c:v>Bastl Pavel</c:v>
                </c:pt>
                <c:pt idx="7">
                  <c:v>Pavlíček Roman</c:v>
                </c:pt>
                <c:pt idx="8">
                  <c:v>Bauer Zdeněk</c:v>
                </c:pt>
                <c:pt idx="9">
                  <c:v>Šťasta Libor</c:v>
                </c:pt>
                <c:pt idx="10">
                  <c:v>Říha Luboš</c:v>
                </c:pt>
                <c:pt idx="11">
                  <c:v>Caha Lukáš</c:v>
                </c:pt>
                <c:pt idx="12">
                  <c:v>Zach Karel</c:v>
                </c:pt>
                <c:pt idx="13">
                  <c:v>Růžička David</c:v>
                </c:pt>
                <c:pt idx="14">
                  <c:v>Slavíček Lukáš</c:v>
                </c:pt>
                <c:pt idx="15">
                  <c:v>Barták Martin</c:v>
                </c:pt>
                <c:pt idx="16">
                  <c:v>Lang Tomáš</c:v>
                </c:pt>
                <c:pt idx="17">
                  <c:v>Vyskot Jan</c:v>
                </c:pt>
                <c:pt idx="18">
                  <c:v>Václavek Ondřej</c:v>
                </c:pt>
                <c:pt idx="19">
                  <c:v>Hrdlička Josef</c:v>
                </c:pt>
              </c:strCache>
            </c:strRef>
          </c:cat>
          <c:val>
            <c:numRef>
              <c:f>'Tabulka střelců 2. ligy celkem'!$E$5:$E$24</c:f>
              <c:numCache>
                <c:formatCode>General</c:formatCode>
                <c:ptCount val="20"/>
                <c:pt idx="0">
                  <c:v>37</c:v>
                </c:pt>
                <c:pt idx="1">
                  <c:v>33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56B-AFF0-09C991AA9B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21043584"/>
        <c:axId val="121263616"/>
        <c:axId val="0"/>
      </c:bar3DChart>
      <c:catAx>
        <c:axId val="1210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1263616"/>
        <c:crosses val="autoZero"/>
        <c:auto val="1"/>
        <c:lblAlgn val="ctr"/>
        <c:lblOffset val="100"/>
        <c:noMultiLvlLbl val="0"/>
      </c:catAx>
      <c:valAx>
        <c:axId val="121263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0435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</c:legendEntry>
      <c:overlay val="0"/>
    </c:legend>
    <c:plotVisOnly val="1"/>
    <c:dispBlanksAs val="gap"/>
    <c:showDLblsOverMax val="0"/>
  </c:chart>
  <c:spPr>
    <a:ln w="254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en-US" sz="2000" baseline="0">
                <a:latin typeface="Cambria" pitchFamily="18" charset="0"/>
              </a:rPr>
              <a:t>Trestné minuty - Motáci Třebětice sezóna 201</a:t>
            </a:r>
            <a:r>
              <a:rPr lang="cs-CZ" sz="2000" baseline="0">
                <a:latin typeface="Cambria" pitchFamily="18" charset="0"/>
              </a:rPr>
              <a:t>7</a:t>
            </a:r>
            <a:r>
              <a:rPr lang="en-US" sz="2000" baseline="0">
                <a:latin typeface="Cambria" pitchFamily="18" charset="0"/>
              </a:rPr>
              <a:t>/1</a:t>
            </a:r>
            <a:r>
              <a:rPr lang="cs-CZ" sz="2000" baseline="0">
                <a:latin typeface="Cambria" pitchFamily="18" charset="0"/>
              </a:rPr>
              <a:t>8</a:t>
            </a:r>
            <a:endParaRPr lang="en-US" sz="2000" baseline="0">
              <a:latin typeface="Cambria" pitchFamily="18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'Trestné minuty'!$C$4</c:f>
              <c:strCache>
                <c:ptCount val="1"/>
                <c:pt idx="0">
                  <c:v>Trestné minuty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'Trestné minuty'!$B$5:$B$10</c:f>
              <c:strCache>
                <c:ptCount val="6"/>
                <c:pt idx="0">
                  <c:v>Jánský Radek</c:v>
                </c:pt>
                <c:pt idx="1">
                  <c:v>Novák Vojtěch</c:v>
                </c:pt>
                <c:pt idx="2">
                  <c:v>Přívětivý Josef</c:v>
                </c:pt>
                <c:pt idx="3">
                  <c:v>Kříž Milan</c:v>
                </c:pt>
                <c:pt idx="4">
                  <c:v>Chvátal Pavel</c:v>
                </c:pt>
                <c:pt idx="5">
                  <c:v>Plachý Karel</c:v>
                </c:pt>
              </c:strCache>
            </c:strRef>
          </c:cat>
          <c:val>
            <c:numRef>
              <c:f>'Trestné minuty'!$C$5:$C$10</c:f>
              <c:numCache>
                <c:formatCode>General</c:formatCode>
                <c:ptCount val="6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3">
                  <c:v>18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C53-8181-1168AA56B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395136"/>
        <c:axId val="110547328"/>
        <c:axId val="0"/>
      </c:bar3DChart>
      <c:catAx>
        <c:axId val="10839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2700000"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0547328"/>
        <c:crosses val="autoZero"/>
        <c:auto val="1"/>
        <c:lblAlgn val="ctr"/>
        <c:lblOffset val="100"/>
        <c:noMultiLvlLbl val="0"/>
      </c:catAx>
      <c:valAx>
        <c:axId val="110547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08395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Statisktika vstřelených a inkasovaných branek  sezóna 2017/18</a:t>
            </a:r>
          </a:p>
        </c:rich>
      </c:tx>
      <c:overlay val="0"/>
      <c:spPr>
        <a:ln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'Vstřelené a  Inkasované'!$E$4</c:f>
              <c:strCache>
                <c:ptCount val="1"/>
                <c:pt idx="0">
                  <c:v>Vstřelené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'Vstřelené a  Inkasované'!$D$5:$D$13</c:f>
              <c:strCache>
                <c:ptCount val="9"/>
                <c:pt idx="0">
                  <c:v>Westige Stařeč</c:v>
                </c:pt>
                <c:pt idx="1">
                  <c:v>HC Litohoř</c:v>
                </c:pt>
                <c:pt idx="2">
                  <c:v>HC Šebkovice</c:v>
                </c:pt>
                <c:pt idx="3">
                  <c:v>HC Sokol Lesonice</c:v>
                </c:pt>
                <c:pt idx="4">
                  <c:v>Motáci Třebětice</c:v>
                </c:pt>
                <c:pt idx="5">
                  <c:v>HC Nové Syrovice</c:v>
                </c:pt>
                <c:pt idx="6">
                  <c:v>SK Vícenice</c:v>
                </c:pt>
                <c:pt idx="7">
                  <c:v>HC Rafani</c:v>
                </c:pt>
                <c:pt idx="8">
                  <c:v>Zlobři Myslibořice</c:v>
                </c:pt>
              </c:strCache>
            </c:strRef>
          </c:cat>
          <c:val>
            <c:numRef>
              <c:f>'Vstřelené a  Inkasované'!$E$5:$E$13</c:f>
              <c:numCache>
                <c:formatCode>General</c:formatCode>
                <c:ptCount val="9"/>
                <c:pt idx="0">
                  <c:v>146</c:v>
                </c:pt>
                <c:pt idx="1">
                  <c:v>120</c:v>
                </c:pt>
                <c:pt idx="2">
                  <c:v>120</c:v>
                </c:pt>
                <c:pt idx="3">
                  <c:v>101</c:v>
                </c:pt>
                <c:pt idx="4">
                  <c:v>98</c:v>
                </c:pt>
                <c:pt idx="5">
                  <c:v>93</c:v>
                </c:pt>
                <c:pt idx="6">
                  <c:v>57</c:v>
                </c:pt>
                <c:pt idx="7">
                  <c:v>80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B-4A19-815C-798C23948AA6}"/>
            </c:ext>
          </c:extLst>
        </c:ser>
        <c:ser>
          <c:idx val="1"/>
          <c:order val="1"/>
          <c:tx>
            <c:strRef>
              <c:f>'Vstřelené a  Inkasované'!$F$4</c:f>
              <c:strCache>
                <c:ptCount val="1"/>
                <c:pt idx="0">
                  <c:v>Inkasované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'Vstřelené a  Inkasované'!$D$5:$D$13</c:f>
              <c:strCache>
                <c:ptCount val="9"/>
                <c:pt idx="0">
                  <c:v>Westige Stařeč</c:v>
                </c:pt>
                <c:pt idx="1">
                  <c:v>HC Litohoř</c:v>
                </c:pt>
                <c:pt idx="2">
                  <c:v>HC Šebkovice</c:v>
                </c:pt>
                <c:pt idx="3">
                  <c:v>HC Sokol Lesonice</c:v>
                </c:pt>
                <c:pt idx="4">
                  <c:v>Motáci Třebětice</c:v>
                </c:pt>
                <c:pt idx="5">
                  <c:v>HC Nové Syrovice</c:v>
                </c:pt>
                <c:pt idx="6">
                  <c:v>SK Vícenice</c:v>
                </c:pt>
                <c:pt idx="7">
                  <c:v>HC Rafani</c:v>
                </c:pt>
                <c:pt idx="8">
                  <c:v>Zlobři Myslibořice</c:v>
                </c:pt>
              </c:strCache>
            </c:strRef>
          </c:cat>
          <c:val>
            <c:numRef>
              <c:f>'Vstřelené a  Inkasované'!$F$5:$F$13</c:f>
              <c:numCache>
                <c:formatCode>General</c:formatCode>
                <c:ptCount val="9"/>
                <c:pt idx="0">
                  <c:v>83</c:v>
                </c:pt>
                <c:pt idx="1">
                  <c:v>91</c:v>
                </c:pt>
                <c:pt idx="2">
                  <c:v>96</c:v>
                </c:pt>
                <c:pt idx="3">
                  <c:v>84</c:v>
                </c:pt>
                <c:pt idx="4">
                  <c:v>106</c:v>
                </c:pt>
                <c:pt idx="5">
                  <c:v>103</c:v>
                </c:pt>
                <c:pt idx="6">
                  <c:v>79</c:v>
                </c:pt>
                <c:pt idx="7">
                  <c:v>105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B-4A19-815C-798C23948AA6}"/>
            </c:ext>
          </c:extLst>
        </c:ser>
        <c:ser>
          <c:idx val="2"/>
          <c:order val="2"/>
          <c:tx>
            <c:strRef>
              <c:f>'Vstřelené a  Inkasované'!$G$4</c:f>
              <c:strCache>
                <c:ptCount val="1"/>
                <c:pt idx="0">
                  <c:v>Plus/Mínus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'Vstřelené a  Inkasované'!$D$5:$D$13</c:f>
              <c:strCache>
                <c:ptCount val="9"/>
                <c:pt idx="0">
                  <c:v>Westige Stařeč</c:v>
                </c:pt>
                <c:pt idx="1">
                  <c:v>HC Litohoř</c:v>
                </c:pt>
                <c:pt idx="2">
                  <c:v>HC Šebkovice</c:v>
                </c:pt>
                <c:pt idx="3">
                  <c:v>HC Sokol Lesonice</c:v>
                </c:pt>
                <c:pt idx="4">
                  <c:v>Motáci Třebětice</c:v>
                </c:pt>
                <c:pt idx="5">
                  <c:v>HC Nové Syrovice</c:v>
                </c:pt>
                <c:pt idx="6">
                  <c:v>SK Vícenice</c:v>
                </c:pt>
                <c:pt idx="7">
                  <c:v>HC Rafani</c:v>
                </c:pt>
                <c:pt idx="8">
                  <c:v>Zlobři Myslibořice</c:v>
                </c:pt>
              </c:strCache>
            </c:strRef>
          </c:cat>
          <c:val>
            <c:numRef>
              <c:f>'Vstřelené a  Inkasované'!$G$5:$G$13</c:f>
              <c:numCache>
                <c:formatCode>0</c:formatCode>
                <c:ptCount val="9"/>
                <c:pt idx="0">
                  <c:v>63</c:v>
                </c:pt>
                <c:pt idx="1">
                  <c:v>29</c:v>
                </c:pt>
                <c:pt idx="2">
                  <c:v>24</c:v>
                </c:pt>
                <c:pt idx="3">
                  <c:v>17</c:v>
                </c:pt>
                <c:pt idx="4">
                  <c:v>-8</c:v>
                </c:pt>
                <c:pt idx="5">
                  <c:v>-10</c:v>
                </c:pt>
                <c:pt idx="6">
                  <c:v>-22</c:v>
                </c:pt>
                <c:pt idx="7">
                  <c:v>-25</c:v>
                </c:pt>
                <c:pt idx="8">
                  <c:v>-68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B-4A19-815C-798C23948A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2029056"/>
        <c:axId val="112034944"/>
        <c:axId val="0"/>
      </c:bar3DChart>
      <c:catAx>
        <c:axId val="112029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2700000"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034944"/>
        <c:crosses val="autoZero"/>
        <c:auto val="1"/>
        <c:lblAlgn val="ctr"/>
        <c:lblOffset val="100"/>
        <c:noMultiLvlLbl val="0"/>
      </c:catAx>
      <c:valAx>
        <c:axId val="1120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029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/>
          </a:pPr>
          <a:endParaRPr lang="cs-CZ"/>
        </a:p>
      </c:txPr>
    </c:legend>
    <c:plotVisOnly val="1"/>
    <c:dispBlanksAs val="gap"/>
    <c:showDLblsOverMax val="0"/>
  </c:chart>
  <c:spPr>
    <a:ln>
      <a:noFill/>
    </a:ln>
    <a:effectLst/>
  </c:spPr>
  <c:printSettings>
    <c:headerFooter/>
    <c:pageMargins b="0.78740157480314954" l="0.70866141732283494" r="0" t="0.78740157480314954" header="0.31496062992126006" footer="0.3149606299212600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střelců - Motáci Třebětice sezóna 2017/18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Branky!$D$4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Branky!$C$5:$C$19</c:f>
              <c:strCache>
                <c:ptCount val="15"/>
                <c:pt idx="0">
                  <c:v>Bastl Pavel</c:v>
                </c:pt>
                <c:pt idx="1">
                  <c:v>Bastl Josef</c:v>
                </c:pt>
                <c:pt idx="2">
                  <c:v>Švarc Petr</c:v>
                </c:pt>
                <c:pt idx="3">
                  <c:v>Jánský Radek</c:v>
                </c:pt>
                <c:pt idx="4">
                  <c:v>Krejčí Jiří</c:v>
                </c:pt>
                <c:pt idx="5">
                  <c:v>Šindelář Jaroslav</c:v>
                </c:pt>
                <c:pt idx="6">
                  <c:v>Chvátal Pavel </c:v>
                </c:pt>
                <c:pt idx="7">
                  <c:v>Vávrů Radim</c:v>
                </c:pt>
                <c:pt idx="8">
                  <c:v>Nehyba Roman</c:v>
                </c:pt>
                <c:pt idx="9">
                  <c:v>Kříž Milan</c:v>
                </c:pt>
                <c:pt idx="10">
                  <c:v>Plachý Karel</c:v>
                </c:pt>
                <c:pt idx="11">
                  <c:v>Přívětivý Josef</c:v>
                </c:pt>
                <c:pt idx="12">
                  <c:v>Kelbler Miloš</c:v>
                </c:pt>
                <c:pt idx="13">
                  <c:v>Novák Vojtěch</c:v>
                </c:pt>
                <c:pt idx="14">
                  <c:v> Šmahel Miroslav</c:v>
                </c:pt>
              </c:strCache>
            </c:strRef>
          </c:cat>
          <c:val>
            <c:numRef>
              <c:f>Branky!$D$5:$D$19</c:f>
              <c:numCache>
                <c:formatCode>General</c:formatCode>
                <c:ptCount val="15"/>
                <c:pt idx="0">
                  <c:v>21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B-48EA-925B-753647E8C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2060288"/>
        <c:axId val="112061824"/>
        <c:axId val="0"/>
      </c:bar3DChart>
      <c:catAx>
        <c:axId val="11206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061824"/>
        <c:crosses val="autoZero"/>
        <c:auto val="1"/>
        <c:lblAlgn val="ctr"/>
        <c:lblOffset val="100"/>
        <c:noMultiLvlLbl val="0"/>
      </c:catAx>
      <c:valAx>
        <c:axId val="112061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060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 nahravačů - Motáci Třebětice sezóna 2017/18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Asistence!$D$4</c:f>
              <c:strCache>
                <c:ptCount val="1"/>
                <c:pt idx="0">
                  <c:v>Asistence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Asistence!$C$5:$C$19</c:f>
              <c:strCache>
                <c:ptCount val="15"/>
                <c:pt idx="0">
                  <c:v>Vávrů Radim</c:v>
                </c:pt>
                <c:pt idx="1">
                  <c:v>Bastl Josef</c:v>
                </c:pt>
                <c:pt idx="2">
                  <c:v>Švarc Petr</c:v>
                </c:pt>
                <c:pt idx="3">
                  <c:v>Bastl Pavel</c:v>
                </c:pt>
                <c:pt idx="4">
                  <c:v>Jánský Radek</c:v>
                </c:pt>
                <c:pt idx="5">
                  <c:v>Chvátal Pavel </c:v>
                </c:pt>
                <c:pt idx="6">
                  <c:v>Kelbler Miloš</c:v>
                </c:pt>
                <c:pt idx="7">
                  <c:v>Krejčí Jiří</c:v>
                </c:pt>
                <c:pt idx="8">
                  <c:v>Kříž Milan</c:v>
                </c:pt>
                <c:pt idx="9">
                  <c:v>Plachý Karel</c:v>
                </c:pt>
                <c:pt idx="10">
                  <c:v>Nehyba Roman</c:v>
                </c:pt>
                <c:pt idx="11">
                  <c:v>Přívětivý Josef</c:v>
                </c:pt>
                <c:pt idx="12">
                  <c:v>Novák Vojtěch</c:v>
                </c:pt>
                <c:pt idx="13">
                  <c:v>Šindelář Jaroslav</c:v>
                </c:pt>
                <c:pt idx="14">
                  <c:v>Šmahel Miroslav</c:v>
                </c:pt>
              </c:strCache>
            </c:strRef>
          </c:cat>
          <c:val>
            <c:numRef>
              <c:f>Asistence!$D$5:$D$19</c:f>
              <c:numCache>
                <c:formatCode>General</c:formatCode>
                <c:ptCount val="1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B-43E1-BD0E-A52DC0C2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2109824"/>
        <c:axId val="112111616"/>
        <c:axId val="0"/>
      </c:bar3DChart>
      <c:catAx>
        <c:axId val="11210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111616"/>
        <c:crosses val="autoZero"/>
        <c:auto val="1"/>
        <c:lblAlgn val="ctr"/>
        <c:lblOffset val="100"/>
        <c:noMultiLvlLbl val="0"/>
      </c:catAx>
      <c:valAx>
        <c:axId val="112111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12109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Bodování - Motáci Třebětice sezóna 2017/18</a:t>
            </a:r>
          </a:p>
        </c:rich>
      </c:tx>
      <c:layout>
        <c:manualLayout>
          <c:xMode val="edge"/>
          <c:yMode val="edge"/>
          <c:x val="0.19040995246468323"/>
          <c:y val="2.1313272378866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Bodování!$D$4</c:f>
              <c:strCache>
                <c:ptCount val="1"/>
                <c:pt idx="0">
                  <c:v>Body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Bodování!$C$5:$C$19</c:f>
              <c:strCache>
                <c:ptCount val="15"/>
                <c:pt idx="0">
                  <c:v>Bastl Pavel</c:v>
                </c:pt>
                <c:pt idx="1">
                  <c:v>Bastl Josef</c:v>
                </c:pt>
                <c:pt idx="2">
                  <c:v>Švarc Petr</c:v>
                </c:pt>
                <c:pt idx="3">
                  <c:v>Jánský Radek</c:v>
                </c:pt>
                <c:pt idx="4">
                  <c:v>Vávrů Radim</c:v>
                </c:pt>
                <c:pt idx="5">
                  <c:v>Krejčí Jiří</c:v>
                </c:pt>
                <c:pt idx="6">
                  <c:v>Chvátal Pavel </c:v>
                </c:pt>
                <c:pt idx="7">
                  <c:v>Šindelář Jaroslav</c:v>
                </c:pt>
                <c:pt idx="8">
                  <c:v>Nehyba Roman</c:v>
                </c:pt>
                <c:pt idx="9">
                  <c:v>Kříž Milan</c:v>
                </c:pt>
                <c:pt idx="10">
                  <c:v>Kelbler Miloš</c:v>
                </c:pt>
                <c:pt idx="11">
                  <c:v>Plachý Karel</c:v>
                </c:pt>
                <c:pt idx="12">
                  <c:v>Přívětivý Josef</c:v>
                </c:pt>
                <c:pt idx="13">
                  <c:v>Novák Vojtěch</c:v>
                </c:pt>
                <c:pt idx="14">
                  <c:v>Šmahel Miroslav</c:v>
                </c:pt>
              </c:strCache>
            </c:strRef>
          </c:cat>
          <c:val>
            <c:numRef>
              <c:f>Bodování!$D$5:$D$19</c:f>
              <c:numCache>
                <c:formatCode>General</c:formatCode>
                <c:ptCount val="15"/>
                <c:pt idx="0">
                  <c:v>30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4-4C74-9992-1B9D8B1E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0873728"/>
        <c:axId val="120875264"/>
        <c:axId val="0"/>
      </c:bar3DChart>
      <c:catAx>
        <c:axId val="12087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1" baseline="0">
                <a:latin typeface="Calibri" pitchFamily="34" charset="0"/>
              </a:defRPr>
            </a:pPr>
            <a:endParaRPr lang="cs-CZ"/>
          </a:p>
        </c:txPr>
        <c:crossAx val="120875264"/>
        <c:crosses val="autoZero"/>
        <c:auto val="1"/>
        <c:lblAlgn val="ctr"/>
        <c:lblOffset val="100"/>
        <c:noMultiLvlLbl val="0"/>
      </c:catAx>
      <c:valAx>
        <c:axId val="120875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873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Celkový graf střelců - Motáci Třebětice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'Branky celkem'!$D$4</c:f>
              <c:strCache>
                <c:ptCount val="1"/>
                <c:pt idx="0">
                  <c:v>Branky za 2017/2018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'Branky celkem'!$B$5:$B$21</c:f>
              <c:strCache>
                <c:ptCount val="17"/>
                <c:pt idx="0">
                  <c:v>Bastl Pavel</c:v>
                </c:pt>
                <c:pt idx="1">
                  <c:v>Bastl Josef</c:v>
                </c:pt>
                <c:pt idx="2">
                  <c:v>Krejčí Jiří</c:v>
                </c:pt>
                <c:pt idx="3">
                  <c:v>Vávrů Radim</c:v>
                </c:pt>
                <c:pt idx="4">
                  <c:v>Chvátal Pavel </c:v>
                </c:pt>
                <c:pt idx="5">
                  <c:v>Jánský Radek</c:v>
                </c:pt>
                <c:pt idx="6">
                  <c:v>Švarc Petr</c:v>
                </c:pt>
                <c:pt idx="7">
                  <c:v>Kříž Milan</c:v>
                </c:pt>
                <c:pt idx="8">
                  <c:v>Habr Vojtěch</c:v>
                </c:pt>
                <c:pt idx="9">
                  <c:v>Šmahel Miroslav</c:v>
                </c:pt>
                <c:pt idx="10">
                  <c:v>Plachý Karel</c:v>
                </c:pt>
                <c:pt idx="11">
                  <c:v>Bastl Petr</c:v>
                </c:pt>
                <c:pt idx="12">
                  <c:v>Chvátal Jan</c:v>
                </c:pt>
                <c:pt idx="13">
                  <c:v>Kelbler Miloš</c:v>
                </c:pt>
                <c:pt idx="14">
                  <c:v>Šindelář Jaroslav</c:v>
                </c:pt>
                <c:pt idx="15">
                  <c:v>Hrůza Miroslav</c:v>
                </c:pt>
                <c:pt idx="16">
                  <c:v>Habr Jiří</c:v>
                </c:pt>
              </c:strCache>
            </c:strRef>
          </c:cat>
          <c:val>
            <c:numRef>
              <c:f>'Branky celkem'!$D$5:$D$21</c:f>
              <c:numCache>
                <c:formatCode>General</c:formatCode>
                <c:ptCount val="17"/>
                <c:pt idx="0">
                  <c:v>21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B-455A-AD02-AB16560E4FC8}"/>
            </c:ext>
          </c:extLst>
        </c:ser>
        <c:ser>
          <c:idx val="1"/>
          <c:order val="1"/>
          <c:tx>
            <c:strRef>
              <c:f>'Branky celkem'!$E$4</c:f>
              <c:strCache>
                <c:ptCount val="1"/>
                <c:pt idx="0">
                  <c:v>Branek  Celkem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'Branky celkem'!$B$5:$B$21</c:f>
              <c:strCache>
                <c:ptCount val="17"/>
                <c:pt idx="0">
                  <c:v>Bastl Pavel</c:v>
                </c:pt>
                <c:pt idx="1">
                  <c:v>Bastl Josef</c:v>
                </c:pt>
                <c:pt idx="2">
                  <c:v>Krejčí Jiří</c:v>
                </c:pt>
                <c:pt idx="3">
                  <c:v>Vávrů Radim</c:v>
                </c:pt>
                <c:pt idx="4">
                  <c:v>Chvátal Pavel </c:v>
                </c:pt>
                <c:pt idx="5">
                  <c:v>Jánský Radek</c:v>
                </c:pt>
                <c:pt idx="6">
                  <c:v>Švarc Petr</c:v>
                </c:pt>
                <c:pt idx="7">
                  <c:v>Kříž Milan</c:v>
                </c:pt>
                <c:pt idx="8">
                  <c:v>Habr Vojtěch</c:v>
                </c:pt>
                <c:pt idx="9">
                  <c:v>Šmahel Miroslav</c:v>
                </c:pt>
                <c:pt idx="10">
                  <c:v>Plachý Karel</c:v>
                </c:pt>
                <c:pt idx="11">
                  <c:v>Bastl Petr</c:v>
                </c:pt>
                <c:pt idx="12">
                  <c:v>Chvátal Jan</c:v>
                </c:pt>
                <c:pt idx="13">
                  <c:v>Kelbler Miloš</c:v>
                </c:pt>
                <c:pt idx="14">
                  <c:v>Šindelář Jaroslav</c:v>
                </c:pt>
                <c:pt idx="15">
                  <c:v>Hrůza Miroslav</c:v>
                </c:pt>
                <c:pt idx="16">
                  <c:v>Habr Jiří</c:v>
                </c:pt>
              </c:strCache>
            </c:strRef>
          </c:cat>
          <c:val>
            <c:numRef>
              <c:f>'Branky celkem'!$E$5:$E$21</c:f>
              <c:numCache>
                <c:formatCode>General</c:formatCode>
                <c:ptCount val="17"/>
                <c:pt idx="0">
                  <c:v>141</c:v>
                </c:pt>
                <c:pt idx="1">
                  <c:v>77</c:v>
                </c:pt>
                <c:pt idx="2">
                  <c:v>60</c:v>
                </c:pt>
                <c:pt idx="3">
                  <c:v>57</c:v>
                </c:pt>
                <c:pt idx="4">
                  <c:v>48</c:v>
                </c:pt>
                <c:pt idx="5">
                  <c:v>44</c:v>
                </c:pt>
                <c:pt idx="6">
                  <c:v>42</c:v>
                </c:pt>
                <c:pt idx="7">
                  <c:v>40</c:v>
                </c:pt>
                <c:pt idx="8">
                  <c:v>39</c:v>
                </c:pt>
                <c:pt idx="9">
                  <c:v>37</c:v>
                </c:pt>
                <c:pt idx="10">
                  <c:v>37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B-455A-AD02-AB16560E4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0906112"/>
        <c:axId val="120907648"/>
        <c:axId val="0"/>
      </c:bar3DChart>
      <c:catAx>
        <c:axId val="12090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07648"/>
        <c:crosses val="autoZero"/>
        <c:auto val="1"/>
        <c:lblAlgn val="ctr"/>
        <c:lblOffset val="100"/>
        <c:noMultiLvlLbl val="0"/>
      </c:catAx>
      <c:valAx>
        <c:axId val="12090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06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80314954" l="0.70866141732283605" r="0.70866141732283605" t="0.78740157480314954" header="0.314960629921261" footer="0.31496062992126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Celkový graf trestů - Motáci Třebětice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'Minuty celkem'!$D$4</c:f>
              <c:strCache>
                <c:ptCount val="1"/>
                <c:pt idx="0">
                  <c:v>Tresty 2017/2018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'Minuty celkem'!$B$5:$B$24</c:f>
              <c:strCache>
                <c:ptCount val="20"/>
                <c:pt idx="0">
                  <c:v>Michna Jindřich</c:v>
                </c:pt>
                <c:pt idx="1">
                  <c:v>Přívětivý Josef</c:v>
                </c:pt>
                <c:pt idx="2">
                  <c:v>Chvátal Pavel </c:v>
                </c:pt>
                <c:pt idx="3">
                  <c:v>Kříž Milan</c:v>
                </c:pt>
                <c:pt idx="4">
                  <c:v>Habr Vojtěch</c:v>
                </c:pt>
                <c:pt idx="5">
                  <c:v>Šmahel Miroslav</c:v>
                </c:pt>
                <c:pt idx="6">
                  <c:v>Hrůza Miroslav</c:v>
                </c:pt>
                <c:pt idx="7">
                  <c:v>Jánský Radek</c:v>
                </c:pt>
                <c:pt idx="8">
                  <c:v>Krejčí Jiří</c:v>
                </c:pt>
                <c:pt idx="9">
                  <c:v>Novák Vojtěch</c:v>
                </c:pt>
                <c:pt idx="10">
                  <c:v>Bastl Petr</c:v>
                </c:pt>
                <c:pt idx="11">
                  <c:v>Kelbler Miloš</c:v>
                </c:pt>
                <c:pt idx="12">
                  <c:v>Plachý Karel</c:v>
                </c:pt>
                <c:pt idx="13">
                  <c:v>Bastl Pavel</c:v>
                </c:pt>
                <c:pt idx="14">
                  <c:v>Habr Jiří</c:v>
                </c:pt>
                <c:pt idx="15">
                  <c:v>Švarc Petr</c:v>
                </c:pt>
                <c:pt idx="16">
                  <c:v>Chvátal Jan</c:v>
                </c:pt>
                <c:pt idx="17">
                  <c:v>Bastl Josef</c:v>
                </c:pt>
                <c:pt idx="18">
                  <c:v>Vávrů Radim</c:v>
                </c:pt>
                <c:pt idx="19">
                  <c:v>Šindelář Jaroslav</c:v>
                </c:pt>
              </c:strCache>
            </c:strRef>
          </c:cat>
          <c:val>
            <c:numRef>
              <c:f>'Minuty celkem'!$D$5:$D$24</c:f>
              <c:numCache>
                <c:formatCode>General</c:formatCode>
                <c:ptCount val="20"/>
                <c:pt idx="0">
                  <c:v>0</c:v>
                </c:pt>
                <c:pt idx="1">
                  <c:v>20</c:v>
                </c:pt>
                <c:pt idx="2">
                  <c:v>12</c:v>
                </c:pt>
                <c:pt idx="3">
                  <c:v>18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24</c:v>
                </c:pt>
                <c:pt idx="8">
                  <c:v>6</c:v>
                </c:pt>
                <c:pt idx="9">
                  <c:v>22</c:v>
                </c:pt>
                <c:pt idx="10">
                  <c:v>0</c:v>
                </c:pt>
                <c:pt idx="11">
                  <c:v>8</c:v>
                </c:pt>
                <c:pt idx="12">
                  <c:v>10</c:v>
                </c:pt>
                <c:pt idx="13">
                  <c:v>2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B-470F-B81A-E59189554CB3}"/>
            </c:ext>
          </c:extLst>
        </c:ser>
        <c:ser>
          <c:idx val="1"/>
          <c:order val="1"/>
          <c:tx>
            <c:strRef>
              <c:f>'Minuty celkem'!$E$4</c:f>
              <c:strCache>
                <c:ptCount val="1"/>
                <c:pt idx="0">
                  <c:v>Tresty Celkem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'Minuty celkem'!$B$5:$B$24</c:f>
              <c:strCache>
                <c:ptCount val="20"/>
                <c:pt idx="0">
                  <c:v>Michna Jindřich</c:v>
                </c:pt>
                <c:pt idx="1">
                  <c:v>Přívětivý Josef</c:v>
                </c:pt>
                <c:pt idx="2">
                  <c:v>Chvátal Pavel </c:v>
                </c:pt>
                <c:pt idx="3">
                  <c:v>Kříž Milan</c:v>
                </c:pt>
                <c:pt idx="4">
                  <c:v>Habr Vojtěch</c:v>
                </c:pt>
                <c:pt idx="5">
                  <c:v>Šmahel Miroslav</c:v>
                </c:pt>
                <c:pt idx="6">
                  <c:v>Hrůza Miroslav</c:v>
                </c:pt>
                <c:pt idx="7">
                  <c:v>Jánský Radek</c:v>
                </c:pt>
                <c:pt idx="8">
                  <c:v>Krejčí Jiří</c:v>
                </c:pt>
                <c:pt idx="9">
                  <c:v>Novák Vojtěch</c:v>
                </c:pt>
                <c:pt idx="10">
                  <c:v>Bastl Petr</c:v>
                </c:pt>
                <c:pt idx="11">
                  <c:v>Kelbler Miloš</c:v>
                </c:pt>
                <c:pt idx="12">
                  <c:v>Plachý Karel</c:v>
                </c:pt>
                <c:pt idx="13">
                  <c:v>Bastl Pavel</c:v>
                </c:pt>
                <c:pt idx="14">
                  <c:v>Habr Jiří</c:v>
                </c:pt>
                <c:pt idx="15">
                  <c:v>Švarc Petr</c:v>
                </c:pt>
                <c:pt idx="16">
                  <c:v>Chvátal Jan</c:v>
                </c:pt>
                <c:pt idx="17">
                  <c:v>Bastl Josef</c:v>
                </c:pt>
                <c:pt idx="18">
                  <c:v>Vávrů Radim</c:v>
                </c:pt>
                <c:pt idx="19">
                  <c:v>Šindelář Jaroslav</c:v>
                </c:pt>
              </c:strCache>
            </c:strRef>
          </c:cat>
          <c:val>
            <c:numRef>
              <c:f>'Minuty celkem'!$E$5:$E$24</c:f>
              <c:numCache>
                <c:formatCode>General</c:formatCode>
                <c:ptCount val="20"/>
                <c:pt idx="0">
                  <c:v>122</c:v>
                </c:pt>
                <c:pt idx="1">
                  <c:v>106</c:v>
                </c:pt>
                <c:pt idx="2">
                  <c:v>104</c:v>
                </c:pt>
                <c:pt idx="3">
                  <c:v>104</c:v>
                </c:pt>
                <c:pt idx="4">
                  <c:v>88</c:v>
                </c:pt>
                <c:pt idx="5">
                  <c:v>84</c:v>
                </c:pt>
                <c:pt idx="6">
                  <c:v>80</c:v>
                </c:pt>
                <c:pt idx="7">
                  <c:v>72</c:v>
                </c:pt>
                <c:pt idx="8">
                  <c:v>70</c:v>
                </c:pt>
                <c:pt idx="9">
                  <c:v>58</c:v>
                </c:pt>
                <c:pt idx="10">
                  <c:v>54</c:v>
                </c:pt>
                <c:pt idx="11">
                  <c:v>44</c:v>
                </c:pt>
                <c:pt idx="12">
                  <c:v>38</c:v>
                </c:pt>
                <c:pt idx="13">
                  <c:v>34</c:v>
                </c:pt>
                <c:pt idx="14">
                  <c:v>26</c:v>
                </c:pt>
                <c:pt idx="15">
                  <c:v>26</c:v>
                </c:pt>
                <c:pt idx="16">
                  <c:v>24</c:v>
                </c:pt>
                <c:pt idx="17">
                  <c:v>16</c:v>
                </c:pt>
                <c:pt idx="18">
                  <c:v>14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B-470F-B81A-E59189554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0950784"/>
        <c:axId val="120952320"/>
        <c:axId val="0"/>
      </c:bar3DChart>
      <c:catAx>
        <c:axId val="12095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900000" vert="horz"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52320"/>
        <c:crosses val="autoZero"/>
        <c:auto val="1"/>
        <c:lblAlgn val="ctr"/>
        <c:lblOffset val="100"/>
        <c:noMultiLvlLbl val="0"/>
      </c:catAx>
      <c:valAx>
        <c:axId val="12095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5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 b="1" i="0" baseline="0">
              <a:latin typeface="Calibri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aseline="0">
                <a:latin typeface="Cambria" pitchFamily="18" charset="0"/>
              </a:defRPr>
            </a:pPr>
            <a:r>
              <a:rPr lang="cs-CZ" sz="2000" baseline="0">
                <a:latin typeface="Cambria" pitchFamily="18" charset="0"/>
              </a:rPr>
              <a:t>Graf střelců 2. ligy - sezóna 2017/18</a:t>
            </a:r>
          </a:p>
        </c:rich>
      </c:tx>
      <c:layout>
        <c:manualLayout>
          <c:xMode val="edge"/>
          <c:yMode val="edge"/>
          <c:x val="0.27392232935540023"/>
          <c:y val="1.01680710080433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'Tabulka střelců - 2.ligy'!$E$4</c:f>
              <c:strCache>
                <c:ptCount val="1"/>
                <c:pt idx="0">
                  <c:v>Gólů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>
                    <a:latin typeface="Calibri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'Tabulka střelců - 2.ligy'!$C$5:$C$24</c:f>
              <c:strCache>
                <c:ptCount val="20"/>
                <c:pt idx="0">
                  <c:v>Bystřický Petr</c:v>
                </c:pt>
                <c:pt idx="1">
                  <c:v>Kadlec Milan</c:v>
                </c:pt>
                <c:pt idx="2">
                  <c:v>Novák Jan</c:v>
                </c:pt>
                <c:pt idx="3">
                  <c:v>Rygl Lukáš</c:v>
                </c:pt>
                <c:pt idx="4">
                  <c:v>Juřica Igor</c:v>
                </c:pt>
                <c:pt idx="5">
                  <c:v>Dubský Jakub</c:v>
                </c:pt>
                <c:pt idx="6">
                  <c:v>Caha Lukáš</c:v>
                </c:pt>
                <c:pt idx="7">
                  <c:v>Pavlíček Roman</c:v>
                </c:pt>
                <c:pt idx="8">
                  <c:v>Zach Karel</c:v>
                </c:pt>
                <c:pt idx="9">
                  <c:v>Bauer Zdeněk</c:v>
                </c:pt>
                <c:pt idx="10">
                  <c:v>Šťasta Libor</c:v>
                </c:pt>
                <c:pt idx="11">
                  <c:v>Bastl Pavel</c:v>
                </c:pt>
                <c:pt idx="12">
                  <c:v>Růžička David</c:v>
                </c:pt>
                <c:pt idx="13">
                  <c:v>Říha Luboš</c:v>
                </c:pt>
                <c:pt idx="14">
                  <c:v>Barták Martin</c:v>
                </c:pt>
                <c:pt idx="15">
                  <c:v>Lang Tomáš</c:v>
                </c:pt>
                <c:pt idx="16">
                  <c:v>Václavek Ondřej</c:v>
                </c:pt>
                <c:pt idx="17">
                  <c:v>Slavíček Lukáš</c:v>
                </c:pt>
                <c:pt idx="18">
                  <c:v>Hrdlička Josef</c:v>
                </c:pt>
                <c:pt idx="19">
                  <c:v>Vyskot Jan</c:v>
                </c:pt>
              </c:strCache>
            </c:strRef>
          </c:cat>
          <c:val>
            <c:numRef>
              <c:f>'Tabulka střelců - 2.ligy'!$E$5:$E$24</c:f>
              <c:numCache>
                <c:formatCode>General</c:formatCode>
                <c:ptCount val="20"/>
                <c:pt idx="0">
                  <c:v>31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  <c:pt idx="5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C-476D-B17A-6C73798D1D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2083712"/>
        <c:axId val="120972800"/>
        <c:axId val="0"/>
      </c:bar3DChart>
      <c:catAx>
        <c:axId val="1120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  <c:crossAx val="120972800"/>
        <c:crosses val="autoZero"/>
        <c:auto val="1"/>
        <c:lblAlgn val="ctr"/>
        <c:lblOffset val="100"/>
        <c:noMultiLvlLbl val="0"/>
      </c:catAx>
      <c:valAx>
        <c:axId val="120972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20837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 b="1" i="0" baseline="0">
                <a:latin typeface="Calibri" pitchFamily="34" charset="0"/>
              </a:defRPr>
            </a:pPr>
            <a:endParaRPr lang="cs-CZ"/>
          </a:p>
        </c:txPr>
      </c:legendEntry>
      <c:overlay val="0"/>
    </c:legend>
    <c:plotVisOnly val="1"/>
    <c:dispBlanksAs val="gap"/>
    <c:showDLblsOverMax val="0"/>
  </c:chart>
  <c:spPr>
    <a:ln w="254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14289</xdr:rowOff>
    </xdr:from>
    <xdr:to>
      <xdr:col>14</xdr:col>
      <xdr:colOff>590550</xdr:colOff>
      <xdr:row>65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165</xdr:row>
      <xdr:rowOff>21442</xdr:rowOff>
    </xdr:from>
    <xdr:to>
      <xdr:col>14</xdr:col>
      <xdr:colOff>581025</xdr:colOff>
      <xdr:row>197</xdr:row>
      <xdr:rowOff>171450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5042</xdr:rowOff>
    </xdr:from>
    <xdr:to>
      <xdr:col>14</xdr:col>
      <xdr:colOff>600074</xdr:colOff>
      <xdr:row>33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15687</xdr:rowOff>
    </xdr:from>
    <xdr:to>
      <xdr:col>14</xdr:col>
      <xdr:colOff>590550</xdr:colOff>
      <xdr:row>98</xdr:row>
      <xdr:rowOff>171450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14568</xdr:colOff>
      <xdr:row>99</xdr:row>
      <xdr:rowOff>20730</xdr:rowOff>
    </xdr:from>
    <xdr:to>
      <xdr:col>14</xdr:col>
      <xdr:colOff>590549</xdr:colOff>
      <xdr:row>131</xdr:row>
      <xdr:rowOff>171450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132</xdr:row>
      <xdr:rowOff>28573</xdr:rowOff>
    </xdr:from>
    <xdr:to>
      <xdr:col>14</xdr:col>
      <xdr:colOff>581024</xdr:colOff>
      <xdr:row>164</xdr:row>
      <xdr:rowOff>180975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198</xdr:row>
      <xdr:rowOff>17368</xdr:rowOff>
    </xdr:from>
    <xdr:to>
      <xdr:col>14</xdr:col>
      <xdr:colOff>581025</xdr:colOff>
      <xdr:row>230</xdr:row>
      <xdr:rowOff>171449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231</xdr:row>
      <xdr:rowOff>20729</xdr:rowOff>
    </xdr:from>
    <xdr:to>
      <xdr:col>14</xdr:col>
      <xdr:colOff>600074</xdr:colOff>
      <xdr:row>263</xdr:row>
      <xdr:rowOff>180975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264</xdr:row>
      <xdr:rowOff>22411</xdr:rowOff>
    </xdr:from>
    <xdr:to>
      <xdr:col>14</xdr:col>
      <xdr:colOff>590550</xdr:colOff>
      <xdr:row>296</xdr:row>
      <xdr:rowOff>171450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13607</xdr:colOff>
      <xdr:row>363</xdr:row>
      <xdr:rowOff>16249</xdr:rowOff>
    </xdr:from>
    <xdr:to>
      <xdr:col>15</xdr:col>
      <xdr:colOff>1360</xdr:colOff>
      <xdr:row>395</xdr:row>
      <xdr:rowOff>180976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13607</xdr:colOff>
      <xdr:row>297</xdr:row>
      <xdr:rowOff>27214</xdr:rowOff>
    </xdr:from>
    <xdr:to>
      <xdr:col>14</xdr:col>
      <xdr:colOff>604157</xdr:colOff>
      <xdr:row>329</xdr:row>
      <xdr:rowOff>176253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330</xdr:row>
      <xdr:rowOff>0</xdr:rowOff>
    </xdr:from>
    <xdr:to>
      <xdr:col>14</xdr:col>
      <xdr:colOff>590550</xdr:colOff>
      <xdr:row>362</xdr:row>
      <xdr:rowOff>149039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1"/>
  <sheetViews>
    <sheetView topLeftCell="B1" zoomScale="85" zoomScaleNormal="85" workbookViewId="0">
      <selection activeCell="AH30" sqref="AH30"/>
    </sheetView>
  </sheetViews>
  <sheetFormatPr defaultRowHeight="20.100000000000001" customHeight="1" x14ac:dyDescent="0.3"/>
  <cols>
    <col min="1" max="1" width="19.7109375" style="6" customWidth="1"/>
    <col min="2" max="3" width="5.7109375" style="6" customWidth="1"/>
    <col min="4" max="5" width="6.28515625" style="6" customWidth="1"/>
    <col min="6" max="19" width="5.7109375" style="6" customWidth="1"/>
    <col min="20" max="21" width="6.28515625" style="6" customWidth="1"/>
    <col min="22" max="22" width="5.7109375" style="6" customWidth="1"/>
    <col min="23" max="23" width="18.7109375" style="6" customWidth="1"/>
    <col min="24" max="25" width="5" style="6" customWidth="1"/>
    <col min="26" max="29" width="5.28515625" style="6" customWidth="1"/>
    <col min="30" max="31" width="5.7109375" style="6" customWidth="1"/>
    <col min="32" max="33" width="5.28515625" style="6" customWidth="1"/>
    <col min="34" max="37" width="5.7109375" style="6" customWidth="1"/>
    <col min="38" max="39" width="6.28515625" style="6" customWidth="1"/>
    <col min="40" max="41" width="5.28515625" style="6" customWidth="1"/>
    <col min="42" max="42" width="6.42578125" style="6" customWidth="1"/>
    <col min="43" max="43" width="5.28515625" style="6" customWidth="1"/>
    <col min="44" max="44" width="3.7109375" style="6" customWidth="1"/>
    <col min="45" max="45" width="5.28515625" style="6" customWidth="1"/>
    <col min="46" max="46" width="3.7109375" style="6" customWidth="1"/>
    <col min="47" max="16384" width="9.140625" style="6"/>
  </cols>
  <sheetData>
    <row r="1" spans="1:46" ht="24.95" customHeight="1" x14ac:dyDescent="0.35">
      <c r="A1" s="143" t="s">
        <v>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68"/>
      <c r="W1" s="143" t="s">
        <v>78</v>
      </c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</row>
    <row r="2" spans="1:46" ht="20.100000000000001" customHeight="1" thickBot="1" x14ac:dyDescent="0.4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91"/>
      <c r="AM2" s="91"/>
      <c r="AN2" s="91"/>
      <c r="AO2" s="91"/>
      <c r="AP2" s="91"/>
      <c r="AQ2" s="91"/>
      <c r="AR2" s="59"/>
      <c r="AS2" s="59"/>
      <c r="AT2" s="59"/>
    </row>
    <row r="3" spans="1:46" ht="20.100000000000001" customHeight="1" thickBot="1" x14ac:dyDescent="0.35">
      <c r="A3" s="65" t="s">
        <v>65</v>
      </c>
      <c r="B3" s="133" t="s">
        <v>43</v>
      </c>
      <c r="C3" s="133"/>
      <c r="D3" s="133" t="s">
        <v>44</v>
      </c>
      <c r="E3" s="133"/>
      <c r="F3" s="133" t="s">
        <v>45</v>
      </c>
      <c r="G3" s="133"/>
      <c r="H3" s="133" t="s">
        <v>46</v>
      </c>
      <c r="I3" s="133"/>
      <c r="J3" s="133" t="s">
        <v>47</v>
      </c>
      <c r="K3" s="133"/>
      <c r="L3" s="133" t="s">
        <v>48</v>
      </c>
      <c r="M3" s="133"/>
      <c r="N3" s="133" t="s">
        <v>49</v>
      </c>
      <c r="O3" s="133"/>
      <c r="P3" s="133" t="s">
        <v>50</v>
      </c>
      <c r="Q3" s="133"/>
      <c r="R3" s="135" t="s">
        <v>51</v>
      </c>
      <c r="S3" s="136"/>
      <c r="T3" s="135" t="s">
        <v>52</v>
      </c>
      <c r="U3" s="136"/>
      <c r="V3" s="68"/>
      <c r="W3" s="65" t="s">
        <v>65</v>
      </c>
      <c r="X3" s="133" t="s">
        <v>53</v>
      </c>
      <c r="Y3" s="133"/>
      <c r="Z3" s="133" t="s">
        <v>54</v>
      </c>
      <c r="AA3" s="133"/>
      <c r="AB3" s="133" t="s">
        <v>55</v>
      </c>
      <c r="AC3" s="133"/>
      <c r="AD3" s="133" t="s">
        <v>56</v>
      </c>
      <c r="AE3" s="133"/>
      <c r="AF3" s="133" t="s">
        <v>57</v>
      </c>
      <c r="AG3" s="133"/>
      <c r="AH3" s="133" t="s">
        <v>58</v>
      </c>
      <c r="AI3" s="133"/>
      <c r="AJ3" s="133" t="s">
        <v>59</v>
      </c>
      <c r="AK3" s="133"/>
      <c r="AL3" s="133" t="s">
        <v>60</v>
      </c>
      <c r="AM3" s="133"/>
      <c r="AN3" s="133" t="s">
        <v>129</v>
      </c>
      <c r="AO3" s="133"/>
      <c r="AP3" s="133" t="s">
        <v>143</v>
      </c>
      <c r="AQ3" s="133"/>
      <c r="AR3" s="132" t="s">
        <v>245</v>
      </c>
      <c r="AS3" s="132"/>
      <c r="AT3" s="132"/>
    </row>
    <row r="4" spans="1:46" ht="20.100000000000001" customHeight="1" thickBot="1" x14ac:dyDescent="0.35">
      <c r="A4" s="66" t="s">
        <v>105</v>
      </c>
      <c r="B4" s="132" t="s">
        <v>136</v>
      </c>
      <c r="C4" s="132"/>
      <c r="D4" s="132" t="s">
        <v>137</v>
      </c>
      <c r="E4" s="132"/>
      <c r="F4" s="132" t="s">
        <v>138</v>
      </c>
      <c r="G4" s="132"/>
      <c r="H4" s="141" t="s">
        <v>139</v>
      </c>
      <c r="I4" s="142"/>
      <c r="J4" s="132" t="s">
        <v>140</v>
      </c>
      <c r="K4" s="132"/>
      <c r="L4" s="132" t="s">
        <v>141</v>
      </c>
      <c r="M4" s="132"/>
      <c r="N4" s="132" t="s">
        <v>104</v>
      </c>
      <c r="O4" s="132"/>
      <c r="P4" s="132" t="s">
        <v>142</v>
      </c>
      <c r="Q4" s="132"/>
      <c r="R4" s="132" t="s">
        <v>136</v>
      </c>
      <c r="S4" s="132"/>
      <c r="T4" s="132" t="s">
        <v>137</v>
      </c>
      <c r="U4" s="132"/>
      <c r="W4" s="66" t="s">
        <v>105</v>
      </c>
      <c r="X4" s="132" t="s">
        <v>138</v>
      </c>
      <c r="Y4" s="132"/>
      <c r="Z4" s="141" t="s">
        <v>139</v>
      </c>
      <c r="AA4" s="142"/>
      <c r="AB4" s="132" t="s">
        <v>140</v>
      </c>
      <c r="AC4" s="132"/>
      <c r="AD4" s="132" t="s">
        <v>141</v>
      </c>
      <c r="AE4" s="132"/>
      <c r="AF4" s="132" t="s">
        <v>104</v>
      </c>
      <c r="AG4" s="132"/>
      <c r="AH4" s="132" t="s">
        <v>142</v>
      </c>
      <c r="AI4" s="132"/>
      <c r="AJ4" s="132" t="s">
        <v>141</v>
      </c>
      <c r="AK4" s="132"/>
      <c r="AL4" s="132" t="s">
        <v>137</v>
      </c>
      <c r="AM4" s="132"/>
      <c r="AN4" s="132" t="s">
        <v>136</v>
      </c>
      <c r="AO4" s="132"/>
      <c r="AP4" s="132" t="s">
        <v>140</v>
      </c>
      <c r="AQ4" s="132"/>
      <c r="AR4" s="132"/>
      <c r="AS4" s="132"/>
      <c r="AT4" s="132"/>
    </row>
    <row r="5" spans="1:46" ht="20.100000000000001" customHeight="1" thickBot="1" x14ac:dyDescent="0.35">
      <c r="A5" s="118" t="s">
        <v>66</v>
      </c>
      <c r="B5" s="140" t="s">
        <v>145</v>
      </c>
      <c r="C5" s="140"/>
      <c r="D5" s="139" t="s">
        <v>146</v>
      </c>
      <c r="E5" s="139"/>
      <c r="F5" s="140" t="s">
        <v>147</v>
      </c>
      <c r="G5" s="140"/>
      <c r="H5" s="139" t="s">
        <v>148</v>
      </c>
      <c r="I5" s="139"/>
      <c r="J5" s="139" t="s">
        <v>62</v>
      </c>
      <c r="K5" s="139"/>
      <c r="L5" s="137" t="s">
        <v>149</v>
      </c>
      <c r="M5" s="138"/>
      <c r="N5" s="139" t="s">
        <v>150</v>
      </c>
      <c r="O5" s="139"/>
      <c r="P5" s="140" t="s">
        <v>149</v>
      </c>
      <c r="Q5" s="140"/>
      <c r="R5" s="137" t="s">
        <v>151</v>
      </c>
      <c r="S5" s="138"/>
      <c r="T5" s="137" t="s">
        <v>152</v>
      </c>
      <c r="U5" s="138"/>
      <c r="W5" s="118" t="s">
        <v>66</v>
      </c>
      <c r="X5" s="130" t="s">
        <v>61</v>
      </c>
      <c r="Y5" s="130"/>
      <c r="Z5" s="131" t="s">
        <v>153</v>
      </c>
      <c r="AA5" s="131"/>
      <c r="AB5" s="134" t="s">
        <v>154</v>
      </c>
      <c r="AC5" s="134"/>
      <c r="AD5" s="131" t="s">
        <v>155</v>
      </c>
      <c r="AE5" s="131"/>
      <c r="AF5" s="131" t="s">
        <v>156</v>
      </c>
      <c r="AG5" s="131"/>
      <c r="AH5" s="131" t="s">
        <v>157</v>
      </c>
      <c r="AI5" s="131"/>
      <c r="AJ5" s="131" t="s">
        <v>158</v>
      </c>
      <c r="AK5" s="131"/>
      <c r="AL5" s="130" t="s">
        <v>159</v>
      </c>
      <c r="AM5" s="130"/>
      <c r="AN5" s="131" t="s">
        <v>160</v>
      </c>
      <c r="AO5" s="131"/>
      <c r="AP5" s="131" t="s">
        <v>161</v>
      </c>
      <c r="AQ5" s="131"/>
      <c r="AR5" s="132"/>
      <c r="AS5" s="132"/>
      <c r="AT5" s="132"/>
    </row>
    <row r="6" spans="1:46" ht="20.100000000000001" customHeight="1" thickBot="1" x14ac:dyDescent="0.35">
      <c r="A6" s="118" t="s">
        <v>19</v>
      </c>
      <c r="B6" s="70" t="s">
        <v>100</v>
      </c>
      <c r="C6" s="71" t="s">
        <v>101</v>
      </c>
      <c r="D6" s="70" t="s">
        <v>100</v>
      </c>
      <c r="E6" s="71" t="s">
        <v>101</v>
      </c>
      <c r="F6" s="70" t="s">
        <v>100</v>
      </c>
      <c r="G6" s="71" t="s">
        <v>101</v>
      </c>
      <c r="H6" s="70" t="s">
        <v>100</v>
      </c>
      <c r="I6" s="71" t="s">
        <v>101</v>
      </c>
      <c r="J6" s="70" t="s">
        <v>100</v>
      </c>
      <c r="K6" s="71" t="s">
        <v>101</v>
      </c>
      <c r="L6" s="70" t="s">
        <v>100</v>
      </c>
      <c r="M6" s="71" t="s">
        <v>101</v>
      </c>
      <c r="N6" s="70" t="s">
        <v>100</v>
      </c>
      <c r="O6" s="71" t="s">
        <v>101</v>
      </c>
      <c r="P6" s="70" t="s">
        <v>100</v>
      </c>
      <c r="Q6" s="71" t="s">
        <v>101</v>
      </c>
      <c r="R6" s="70" t="s">
        <v>100</v>
      </c>
      <c r="S6" s="71" t="s">
        <v>101</v>
      </c>
      <c r="T6" s="70" t="s">
        <v>100</v>
      </c>
      <c r="U6" s="71" t="s">
        <v>101</v>
      </c>
      <c r="W6" s="118" t="s">
        <v>19</v>
      </c>
      <c r="X6" s="70" t="s">
        <v>100</v>
      </c>
      <c r="Y6" s="71" t="s">
        <v>101</v>
      </c>
      <c r="Z6" s="70" t="s">
        <v>100</v>
      </c>
      <c r="AA6" s="71" t="s">
        <v>101</v>
      </c>
      <c r="AB6" s="70" t="s">
        <v>100</v>
      </c>
      <c r="AC6" s="71" t="s">
        <v>101</v>
      </c>
      <c r="AD6" s="70" t="s">
        <v>100</v>
      </c>
      <c r="AE6" s="71" t="s">
        <v>101</v>
      </c>
      <c r="AF6" s="70" t="s">
        <v>100</v>
      </c>
      <c r="AG6" s="71" t="s">
        <v>101</v>
      </c>
      <c r="AH6" s="70" t="s">
        <v>100</v>
      </c>
      <c r="AI6" s="71" t="s">
        <v>101</v>
      </c>
      <c r="AJ6" s="70" t="s">
        <v>100</v>
      </c>
      <c r="AK6" s="71" t="s">
        <v>101</v>
      </c>
      <c r="AL6" s="70" t="s">
        <v>100</v>
      </c>
      <c r="AM6" s="71" t="s">
        <v>101</v>
      </c>
      <c r="AN6" s="70" t="s">
        <v>100</v>
      </c>
      <c r="AO6" s="71" t="s">
        <v>101</v>
      </c>
      <c r="AP6" s="70" t="s">
        <v>100</v>
      </c>
      <c r="AQ6" s="71" t="s">
        <v>101</v>
      </c>
      <c r="AR6" s="118" t="s">
        <v>100</v>
      </c>
      <c r="AS6" s="119" t="s">
        <v>101</v>
      </c>
      <c r="AT6" s="118" t="s">
        <v>102</v>
      </c>
    </row>
    <row r="7" spans="1:46" ht="20.100000000000001" customHeight="1" thickBot="1" x14ac:dyDescent="0.35">
      <c r="A7" s="72" t="s">
        <v>82</v>
      </c>
      <c r="B7" s="73"/>
      <c r="C7" s="71">
        <v>1</v>
      </c>
      <c r="D7" s="71"/>
      <c r="E7" s="70">
        <v>1</v>
      </c>
      <c r="F7" s="70">
        <v>1</v>
      </c>
      <c r="G7" s="70">
        <v>2</v>
      </c>
      <c r="H7" s="74"/>
      <c r="I7" s="74"/>
      <c r="J7" s="70"/>
      <c r="K7" s="74"/>
      <c r="L7" s="74">
        <v>1</v>
      </c>
      <c r="M7" s="74"/>
      <c r="N7" s="74">
        <v>1</v>
      </c>
      <c r="O7" s="74"/>
      <c r="P7" s="74"/>
      <c r="Q7" s="74">
        <v>1</v>
      </c>
      <c r="R7" s="74"/>
      <c r="S7" s="74">
        <v>1</v>
      </c>
      <c r="T7" s="74"/>
      <c r="U7" s="74">
        <v>1</v>
      </c>
      <c r="W7" s="72" t="s">
        <v>82</v>
      </c>
      <c r="X7" s="74"/>
      <c r="Y7" s="74"/>
      <c r="Z7" s="74"/>
      <c r="AA7" s="74"/>
      <c r="AB7" s="74">
        <v>1</v>
      </c>
      <c r="AC7" s="74"/>
      <c r="AD7" s="74">
        <v>2</v>
      </c>
      <c r="AE7" s="74"/>
      <c r="AF7" s="74">
        <v>2</v>
      </c>
      <c r="AG7" s="70">
        <v>2</v>
      </c>
      <c r="AH7" s="70">
        <v>1</v>
      </c>
      <c r="AI7" s="70"/>
      <c r="AJ7" s="70"/>
      <c r="AK7" s="70"/>
      <c r="AL7" s="70">
        <v>2</v>
      </c>
      <c r="AM7" s="70"/>
      <c r="AN7" s="70"/>
      <c r="AO7" s="70"/>
      <c r="AP7" s="70"/>
      <c r="AQ7" s="70">
        <v>1</v>
      </c>
      <c r="AR7" s="120">
        <f>SUM(B7,D7,F7,H7,J7,L7,N7,P7,R7,T7,X7,Z7,AB7,AD7,AF7,AH7,AJ7,AL7,AN7,AP7)</f>
        <v>11</v>
      </c>
      <c r="AS7" s="120">
        <f>SUM(C7,E7,G7,I7,K7,M7,O7,Q7,S7,U7,Y7,AA7,AC7,AE7,AG7,AI7,AK7,AM7,AO7,AQ7)</f>
        <v>10</v>
      </c>
      <c r="AT7" s="118">
        <f t="shared" ref="AT7" si="0">SUM(AR7,AS7)</f>
        <v>21</v>
      </c>
    </row>
    <row r="8" spans="1:46" ht="20.100000000000001" customHeight="1" thickBot="1" x14ac:dyDescent="0.35">
      <c r="A8" s="72" t="s">
        <v>81</v>
      </c>
      <c r="B8" s="73"/>
      <c r="C8" s="71">
        <v>1</v>
      </c>
      <c r="D8" s="71">
        <v>1</v>
      </c>
      <c r="E8" s="70"/>
      <c r="F8" s="70">
        <v>3</v>
      </c>
      <c r="G8" s="70"/>
      <c r="H8" s="74">
        <v>1</v>
      </c>
      <c r="I8" s="74"/>
      <c r="J8" s="70"/>
      <c r="K8" s="74"/>
      <c r="L8" s="74"/>
      <c r="M8" s="74"/>
      <c r="N8" s="74">
        <v>1</v>
      </c>
      <c r="O8" s="74"/>
      <c r="P8" s="74">
        <v>2</v>
      </c>
      <c r="Q8" s="74">
        <v>1</v>
      </c>
      <c r="R8" s="74"/>
      <c r="S8" s="74"/>
      <c r="T8" s="74">
        <v>2</v>
      </c>
      <c r="U8" s="74"/>
      <c r="W8" s="72" t="s">
        <v>81</v>
      </c>
      <c r="X8" s="74">
        <v>2</v>
      </c>
      <c r="Y8" s="74">
        <v>1</v>
      </c>
      <c r="Z8" s="74"/>
      <c r="AA8" s="74"/>
      <c r="AB8" s="74">
        <v>1</v>
      </c>
      <c r="AC8" s="74">
        <v>1</v>
      </c>
      <c r="AD8" s="74"/>
      <c r="AE8" s="74"/>
      <c r="AF8" s="74">
        <v>1</v>
      </c>
      <c r="AG8" s="70"/>
      <c r="AH8" s="70"/>
      <c r="AI8" s="70">
        <v>2</v>
      </c>
      <c r="AJ8" s="70"/>
      <c r="AK8" s="70">
        <v>1</v>
      </c>
      <c r="AL8" s="70">
        <v>3</v>
      </c>
      <c r="AM8" s="70">
        <v>1</v>
      </c>
      <c r="AN8" s="70">
        <v>2</v>
      </c>
      <c r="AO8" s="70"/>
      <c r="AP8" s="70">
        <v>2</v>
      </c>
      <c r="AQ8" s="70">
        <v>1</v>
      </c>
      <c r="AR8" s="120">
        <f t="shared" ref="AR8:AR21" si="1">SUM(B8,D8,F8,H8,J8,L8,N8,P8,R8,T8,X8,Z8,AB8,AD8,AF8,AH8,AJ8,AL8,AN8,AP8)</f>
        <v>21</v>
      </c>
      <c r="AS8" s="120">
        <f t="shared" ref="AS8:AS21" si="2">SUM(C8,E8,G8,I8,K8,M8,O8,Q8,S8,U8,Y8,AA8,AC8,AE8,AG8,AI8,AK8,AM8,AO8,AQ8)</f>
        <v>9</v>
      </c>
      <c r="AT8" s="118">
        <f t="shared" ref="AT8:AT21" si="3">SUM(AR8,AS8)</f>
        <v>30</v>
      </c>
    </row>
    <row r="9" spans="1:46" ht="20.100000000000001" customHeight="1" thickBot="1" x14ac:dyDescent="0.35">
      <c r="A9" s="72" t="s">
        <v>190</v>
      </c>
      <c r="B9" s="73">
        <v>1</v>
      </c>
      <c r="C9" s="71">
        <v>1</v>
      </c>
      <c r="D9" s="71"/>
      <c r="E9" s="70"/>
      <c r="F9" s="70"/>
      <c r="G9" s="70">
        <v>2</v>
      </c>
      <c r="H9" s="74"/>
      <c r="I9" s="74"/>
      <c r="J9" s="70"/>
      <c r="K9" s="74"/>
      <c r="L9" s="74">
        <v>1</v>
      </c>
      <c r="M9" s="74"/>
      <c r="N9" s="74">
        <v>1</v>
      </c>
      <c r="O9" s="74"/>
      <c r="P9" s="74">
        <v>2</v>
      </c>
      <c r="Q9" s="74">
        <v>1</v>
      </c>
      <c r="R9" s="74"/>
      <c r="S9" s="74"/>
      <c r="T9" s="74"/>
      <c r="U9" s="74">
        <v>1</v>
      </c>
      <c r="W9" s="72" t="s">
        <v>190</v>
      </c>
      <c r="X9" s="74"/>
      <c r="Y9" s="74">
        <v>1</v>
      </c>
      <c r="Z9" s="74"/>
      <c r="AA9" s="74"/>
      <c r="AB9" s="74"/>
      <c r="AC9" s="74">
        <v>1</v>
      </c>
      <c r="AD9" s="74"/>
      <c r="AE9" s="74"/>
      <c r="AF9" s="74"/>
      <c r="AG9" s="70">
        <v>1</v>
      </c>
      <c r="AH9" s="70"/>
      <c r="AI9" s="70"/>
      <c r="AJ9" s="70"/>
      <c r="AK9" s="70"/>
      <c r="AL9" s="70"/>
      <c r="AM9" s="70">
        <v>1</v>
      </c>
      <c r="AN9" s="70"/>
      <c r="AO9" s="70"/>
      <c r="AP9" s="70">
        <v>1</v>
      </c>
      <c r="AQ9" s="70"/>
      <c r="AR9" s="120">
        <f t="shared" si="1"/>
        <v>6</v>
      </c>
      <c r="AS9" s="120">
        <f t="shared" si="2"/>
        <v>9</v>
      </c>
      <c r="AT9" s="118">
        <f t="shared" si="3"/>
        <v>15</v>
      </c>
    </row>
    <row r="10" spans="1:46" ht="20.100000000000001" customHeight="1" thickBot="1" x14ac:dyDescent="0.35">
      <c r="A10" s="72" t="s">
        <v>84</v>
      </c>
      <c r="B10" s="73"/>
      <c r="C10" s="71"/>
      <c r="D10" s="71"/>
      <c r="E10" s="70"/>
      <c r="F10" s="70">
        <v>1</v>
      </c>
      <c r="G10" s="70">
        <v>1</v>
      </c>
      <c r="H10" s="74"/>
      <c r="I10" s="74"/>
      <c r="J10" s="70"/>
      <c r="K10" s="74"/>
      <c r="L10" s="74"/>
      <c r="M10" s="74">
        <v>1</v>
      </c>
      <c r="N10" s="74"/>
      <c r="O10" s="74"/>
      <c r="P10" s="74">
        <v>1</v>
      </c>
      <c r="Q10" s="74">
        <v>1</v>
      </c>
      <c r="R10" s="74">
        <v>2</v>
      </c>
      <c r="S10" s="74">
        <v>1</v>
      </c>
      <c r="T10" s="74"/>
      <c r="U10" s="74">
        <v>1</v>
      </c>
      <c r="W10" s="72" t="s">
        <v>84</v>
      </c>
      <c r="X10" s="74">
        <v>1</v>
      </c>
      <c r="Y10" s="74"/>
      <c r="Z10" s="74"/>
      <c r="AA10" s="74"/>
      <c r="AB10" s="74">
        <v>2</v>
      </c>
      <c r="AC10" s="74">
        <v>1</v>
      </c>
      <c r="AD10" s="74"/>
      <c r="AE10" s="74"/>
      <c r="AF10" s="74">
        <v>2</v>
      </c>
      <c r="AG10" s="70">
        <v>2</v>
      </c>
      <c r="AH10" s="70"/>
      <c r="AI10" s="70">
        <v>1</v>
      </c>
      <c r="AJ10" s="70"/>
      <c r="AK10" s="70"/>
      <c r="AL10" s="70"/>
      <c r="AM10" s="70"/>
      <c r="AN10" s="70"/>
      <c r="AO10" s="70"/>
      <c r="AP10" s="70"/>
      <c r="AQ10" s="70"/>
      <c r="AR10" s="120">
        <f t="shared" si="1"/>
        <v>9</v>
      </c>
      <c r="AS10" s="120">
        <f t="shared" si="2"/>
        <v>9</v>
      </c>
      <c r="AT10" s="118">
        <f t="shared" si="3"/>
        <v>18</v>
      </c>
    </row>
    <row r="11" spans="1:46" ht="20.100000000000001" customHeight="1" thickBot="1" x14ac:dyDescent="0.35">
      <c r="A11" s="72" t="s">
        <v>144</v>
      </c>
      <c r="B11" s="73"/>
      <c r="C11" s="71">
        <v>1</v>
      </c>
      <c r="D11" s="71"/>
      <c r="E11" s="70">
        <v>1</v>
      </c>
      <c r="F11" s="70"/>
      <c r="G11" s="70"/>
      <c r="H11" s="74"/>
      <c r="I11" s="74"/>
      <c r="J11" s="70"/>
      <c r="K11" s="74"/>
      <c r="L11" s="74"/>
      <c r="M11" s="74">
        <v>2</v>
      </c>
      <c r="N11" s="74"/>
      <c r="O11" s="74"/>
      <c r="P11" s="74"/>
      <c r="Q11" s="74"/>
      <c r="R11" s="74"/>
      <c r="S11" s="74"/>
      <c r="T11" s="74">
        <v>1</v>
      </c>
      <c r="U11" s="74"/>
      <c r="W11" s="72" t="s">
        <v>144</v>
      </c>
      <c r="X11" s="74"/>
      <c r="Y11" s="74">
        <v>1</v>
      </c>
      <c r="Z11" s="74"/>
      <c r="AA11" s="74"/>
      <c r="AB11" s="74"/>
      <c r="AC11" s="74">
        <v>1</v>
      </c>
      <c r="AD11" s="74"/>
      <c r="AE11" s="74"/>
      <c r="AF11" s="74"/>
      <c r="AG11" s="70"/>
      <c r="AH11" s="70"/>
      <c r="AI11" s="70"/>
      <c r="AJ11" s="70">
        <v>1</v>
      </c>
      <c r="AK11" s="70"/>
      <c r="AL11" s="70"/>
      <c r="AM11" s="70"/>
      <c r="AN11" s="70"/>
      <c r="AO11" s="70"/>
      <c r="AP11" s="70"/>
      <c r="AQ11" s="70">
        <v>1</v>
      </c>
      <c r="AR11" s="120">
        <f t="shared" si="1"/>
        <v>2</v>
      </c>
      <c r="AS11" s="120">
        <f t="shared" si="2"/>
        <v>7</v>
      </c>
      <c r="AT11" s="118">
        <f t="shared" si="3"/>
        <v>9</v>
      </c>
    </row>
    <row r="12" spans="1:46" ht="20.100000000000001" customHeight="1" thickBot="1" x14ac:dyDescent="0.35">
      <c r="A12" s="104" t="s">
        <v>191</v>
      </c>
      <c r="B12" s="73"/>
      <c r="C12" s="71"/>
      <c r="D12" s="71">
        <v>1</v>
      </c>
      <c r="E12" s="70"/>
      <c r="F12" s="70"/>
      <c r="G12" s="70">
        <v>1</v>
      </c>
      <c r="H12" s="74"/>
      <c r="I12" s="74"/>
      <c r="J12" s="70"/>
      <c r="K12" s="74"/>
      <c r="L12" s="74"/>
      <c r="M12" s="74">
        <v>1</v>
      </c>
      <c r="N12" s="74"/>
      <c r="O12" s="74"/>
      <c r="P12" s="74">
        <v>1</v>
      </c>
      <c r="Q12" s="74"/>
      <c r="R12" s="74">
        <v>1</v>
      </c>
      <c r="S12" s="74">
        <v>1</v>
      </c>
      <c r="T12" s="74">
        <v>1</v>
      </c>
      <c r="U12" s="74"/>
      <c r="W12" s="104" t="s">
        <v>191</v>
      </c>
      <c r="X12" s="74">
        <v>1</v>
      </c>
      <c r="Y12" s="74">
        <v>1</v>
      </c>
      <c r="Z12" s="74">
        <v>1</v>
      </c>
      <c r="AA12" s="74"/>
      <c r="AB12" s="74"/>
      <c r="AC12" s="74"/>
      <c r="AD12" s="74"/>
      <c r="AE12" s="74"/>
      <c r="AF12" s="74">
        <v>1</v>
      </c>
      <c r="AG12" s="70"/>
      <c r="AH12" s="70"/>
      <c r="AI12" s="70"/>
      <c r="AJ12" s="70"/>
      <c r="AK12" s="70"/>
      <c r="AL12" s="70">
        <v>1</v>
      </c>
      <c r="AM12" s="70">
        <v>1</v>
      </c>
      <c r="AN12" s="70"/>
      <c r="AO12" s="70">
        <v>1</v>
      </c>
      <c r="AP12" s="70">
        <v>1</v>
      </c>
      <c r="AQ12" s="70"/>
      <c r="AR12" s="120">
        <f t="shared" si="1"/>
        <v>9</v>
      </c>
      <c r="AS12" s="120">
        <f t="shared" si="2"/>
        <v>6</v>
      </c>
      <c r="AT12" s="118">
        <f t="shared" si="3"/>
        <v>15</v>
      </c>
    </row>
    <row r="13" spans="1:46" ht="20.100000000000001" customHeight="1" thickBot="1" x14ac:dyDescent="0.35">
      <c r="A13" s="72" t="s">
        <v>192</v>
      </c>
      <c r="B13" s="73"/>
      <c r="C13" s="71"/>
      <c r="D13" s="71"/>
      <c r="E13" s="70"/>
      <c r="F13" s="70">
        <v>1</v>
      </c>
      <c r="G13" s="70">
        <v>1</v>
      </c>
      <c r="H13" s="74"/>
      <c r="I13" s="74"/>
      <c r="J13" s="70"/>
      <c r="K13" s="74"/>
      <c r="L13" s="74">
        <v>1</v>
      </c>
      <c r="M13" s="74">
        <v>1</v>
      </c>
      <c r="N13" s="74"/>
      <c r="O13" s="74"/>
      <c r="P13" s="74"/>
      <c r="Q13" s="74"/>
      <c r="R13" s="74">
        <v>1</v>
      </c>
      <c r="S13" s="74">
        <v>1</v>
      </c>
      <c r="T13" s="74"/>
      <c r="U13" s="74"/>
      <c r="V13" s="67"/>
      <c r="W13" s="72" t="s">
        <v>192</v>
      </c>
      <c r="X13" s="74"/>
      <c r="Y13" s="74">
        <v>1</v>
      </c>
      <c r="Z13" s="74"/>
      <c r="AA13" s="74"/>
      <c r="AB13" s="74">
        <v>1</v>
      </c>
      <c r="AC13" s="74">
        <v>1</v>
      </c>
      <c r="AD13" s="74"/>
      <c r="AE13" s="74"/>
      <c r="AF13" s="74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120">
        <f t="shared" si="1"/>
        <v>4</v>
      </c>
      <c r="AS13" s="120">
        <f t="shared" si="2"/>
        <v>5</v>
      </c>
      <c r="AT13" s="118">
        <f t="shared" si="3"/>
        <v>9</v>
      </c>
    </row>
    <row r="14" spans="1:46" ht="20.100000000000001" customHeight="1" thickBot="1" x14ac:dyDescent="0.35">
      <c r="A14" s="104" t="s">
        <v>193</v>
      </c>
      <c r="B14" s="73"/>
      <c r="C14" s="71">
        <v>1</v>
      </c>
      <c r="D14" s="71"/>
      <c r="E14" s="70"/>
      <c r="F14" s="70">
        <v>2</v>
      </c>
      <c r="G14" s="70"/>
      <c r="H14" s="74"/>
      <c r="I14" s="74"/>
      <c r="J14" s="70"/>
      <c r="K14" s="74"/>
      <c r="L14" s="74">
        <v>1</v>
      </c>
      <c r="M14" s="74"/>
      <c r="N14" s="74"/>
      <c r="O14" s="74"/>
      <c r="P14" s="74"/>
      <c r="Q14" s="74"/>
      <c r="R14" s="74"/>
      <c r="S14" s="74"/>
      <c r="T14" s="74"/>
      <c r="U14" s="74">
        <v>1</v>
      </c>
      <c r="V14" s="69"/>
      <c r="W14" s="104" t="s">
        <v>193</v>
      </c>
      <c r="X14" s="74"/>
      <c r="Y14" s="74"/>
      <c r="Z14" s="74"/>
      <c r="AA14" s="74"/>
      <c r="AB14" s="74"/>
      <c r="AC14" s="74"/>
      <c r="AD14" s="74"/>
      <c r="AE14" s="74"/>
      <c r="AF14" s="74"/>
      <c r="AG14" s="70">
        <v>1</v>
      </c>
      <c r="AH14" s="70"/>
      <c r="AI14" s="70"/>
      <c r="AJ14" s="70"/>
      <c r="AK14" s="70"/>
      <c r="AL14" s="70"/>
      <c r="AM14" s="70">
        <v>1</v>
      </c>
      <c r="AN14" s="70"/>
      <c r="AO14" s="70">
        <v>1</v>
      </c>
      <c r="AP14" s="70"/>
      <c r="AQ14" s="70"/>
      <c r="AR14" s="120">
        <f t="shared" si="1"/>
        <v>3</v>
      </c>
      <c r="AS14" s="120">
        <f t="shared" si="2"/>
        <v>5</v>
      </c>
      <c r="AT14" s="118">
        <f t="shared" si="3"/>
        <v>8</v>
      </c>
    </row>
    <row r="15" spans="1:46" ht="20.100000000000001" customHeight="1" thickBot="1" x14ac:dyDescent="0.35">
      <c r="A15" s="72" t="s">
        <v>183</v>
      </c>
      <c r="B15" s="73"/>
      <c r="C15" s="71"/>
      <c r="D15" s="71"/>
      <c r="E15" s="70"/>
      <c r="F15" s="70"/>
      <c r="G15" s="70"/>
      <c r="H15" s="74"/>
      <c r="I15" s="74"/>
      <c r="J15" s="70"/>
      <c r="K15" s="74"/>
      <c r="L15" s="74"/>
      <c r="M15" s="74"/>
      <c r="N15" s="74"/>
      <c r="O15" s="74"/>
      <c r="P15" s="74"/>
      <c r="Q15" s="74">
        <v>1</v>
      </c>
      <c r="R15" s="74">
        <v>1</v>
      </c>
      <c r="S15" s="74"/>
      <c r="T15" s="74"/>
      <c r="U15" s="74"/>
      <c r="W15" s="72" t="s">
        <v>183</v>
      </c>
      <c r="X15" s="74"/>
      <c r="Y15" s="74"/>
      <c r="Z15" s="74"/>
      <c r="AA15" s="74"/>
      <c r="AB15" s="74"/>
      <c r="AC15" s="74">
        <v>1</v>
      </c>
      <c r="AD15" s="74"/>
      <c r="AE15" s="74"/>
      <c r="AF15" s="74"/>
      <c r="AG15" s="70">
        <v>1</v>
      </c>
      <c r="AH15" s="70">
        <v>1</v>
      </c>
      <c r="AI15" s="70"/>
      <c r="AJ15" s="70"/>
      <c r="AK15" s="70"/>
      <c r="AL15" s="70">
        <v>1</v>
      </c>
      <c r="AM15" s="70"/>
      <c r="AN15" s="70"/>
      <c r="AO15" s="70">
        <v>1</v>
      </c>
      <c r="AP15" s="70"/>
      <c r="AQ15" s="70"/>
      <c r="AR15" s="120">
        <f t="shared" si="1"/>
        <v>3</v>
      </c>
      <c r="AS15" s="120">
        <f t="shared" si="2"/>
        <v>4</v>
      </c>
      <c r="AT15" s="118">
        <f t="shared" si="3"/>
        <v>7</v>
      </c>
    </row>
    <row r="16" spans="1:46" ht="20.100000000000001" customHeight="1" thickBot="1" x14ac:dyDescent="0.35">
      <c r="A16" s="104" t="s">
        <v>85</v>
      </c>
      <c r="B16" s="73">
        <v>2</v>
      </c>
      <c r="C16" s="71">
        <v>1</v>
      </c>
      <c r="D16" s="71"/>
      <c r="E16" s="70"/>
      <c r="F16" s="70"/>
      <c r="G16" s="70"/>
      <c r="H16" s="74"/>
      <c r="I16" s="74"/>
      <c r="J16" s="70"/>
      <c r="K16" s="74"/>
      <c r="L16" s="74">
        <v>3</v>
      </c>
      <c r="M16" s="74"/>
      <c r="N16" s="74"/>
      <c r="O16" s="74">
        <v>3</v>
      </c>
      <c r="P16" s="74"/>
      <c r="Q16" s="74"/>
      <c r="R16" s="74"/>
      <c r="S16" s="74"/>
      <c r="T16" s="74"/>
      <c r="U16" s="74">
        <v>1</v>
      </c>
      <c r="W16" s="104" t="s">
        <v>85</v>
      </c>
      <c r="X16" s="74">
        <v>1</v>
      </c>
      <c r="Y16" s="74"/>
      <c r="Z16" s="74"/>
      <c r="AA16" s="74"/>
      <c r="AB16" s="74">
        <v>1</v>
      </c>
      <c r="AC16" s="74">
        <v>1</v>
      </c>
      <c r="AD16" s="74"/>
      <c r="AE16" s="74"/>
      <c r="AF16" s="74"/>
      <c r="AG16" s="70"/>
      <c r="AH16" s="70"/>
      <c r="AI16" s="70"/>
      <c r="AJ16" s="70"/>
      <c r="AK16" s="70"/>
      <c r="AL16" s="70">
        <v>1</v>
      </c>
      <c r="AM16" s="70">
        <v>3</v>
      </c>
      <c r="AN16" s="70">
        <v>2</v>
      </c>
      <c r="AO16" s="70"/>
      <c r="AP16" s="70"/>
      <c r="AQ16" s="70">
        <v>1</v>
      </c>
      <c r="AR16" s="120">
        <f t="shared" si="1"/>
        <v>10</v>
      </c>
      <c r="AS16" s="120">
        <f t="shared" si="2"/>
        <v>10</v>
      </c>
      <c r="AT16" s="118">
        <f t="shared" si="3"/>
        <v>20</v>
      </c>
    </row>
    <row r="17" spans="1:46" ht="20.100000000000001" customHeight="1" thickBot="1" x14ac:dyDescent="0.35">
      <c r="A17" s="104" t="s">
        <v>124</v>
      </c>
      <c r="B17" s="73"/>
      <c r="C17" s="71"/>
      <c r="D17" s="71"/>
      <c r="E17" s="70"/>
      <c r="F17" s="70"/>
      <c r="G17" s="70">
        <v>1</v>
      </c>
      <c r="H17" s="74"/>
      <c r="I17" s="74">
        <v>1</v>
      </c>
      <c r="J17" s="70"/>
      <c r="K17" s="74"/>
      <c r="L17" s="74"/>
      <c r="M17" s="74">
        <v>1</v>
      </c>
      <c r="N17" s="74"/>
      <c r="O17" s="74"/>
      <c r="P17" s="74">
        <v>1</v>
      </c>
      <c r="Q17" s="74"/>
      <c r="R17" s="74"/>
      <c r="S17" s="74">
        <v>1</v>
      </c>
      <c r="T17" s="74"/>
      <c r="U17" s="74"/>
      <c r="W17" s="104" t="s">
        <v>124</v>
      </c>
      <c r="X17" s="74"/>
      <c r="Y17" s="74"/>
      <c r="Z17" s="74"/>
      <c r="AA17" s="74"/>
      <c r="AB17" s="74"/>
      <c r="AC17" s="74"/>
      <c r="AD17" s="74">
        <v>1</v>
      </c>
      <c r="AE17" s="74">
        <v>1</v>
      </c>
      <c r="AF17" s="74"/>
      <c r="AG17" s="70"/>
      <c r="AH17" s="70">
        <v>3</v>
      </c>
      <c r="AI17" s="70"/>
      <c r="AJ17" s="70"/>
      <c r="AK17" s="70"/>
      <c r="AL17" s="70"/>
      <c r="AM17" s="70"/>
      <c r="AN17" s="70"/>
      <c r="AO17" s="70"/>
      <c r="AP17" s="70"/>
      <c r="AQ17" s="70"/>
      <c r="AR17" s="120">
        <f t="shared" si="1"/>
        <v>5</v>
      </c>
      <c r="AS17" s="120">
        <f t="shared" si="2"/>
        <v>5</v>
      </c>
      <c r="AT17" s="118">
        <f t="shared" si="3"/>
        <v>10</v>
      </c>
    </row>
    <row r="18" spans="1:46" ht="20.100000000000001" customHeight="1" thickBot="1" x14ac:dyDescent="0.35">
      <c r="A18" s="72" t="s">
        <v>123</v>
      </c>
      <c r="B18" s="73"/>
      <c r="C18" s="71">
        <v>1</v>
      </c>
      <c r="D18" s="71"/>
      <c r="E18" s="70">
        <v>1</v>
      </c>
      <c r="F18" s="70"/>
      <c r="G18" s="70"/>
      <c r="H18" s="74"/>
      <c r="I18" s="74"/>
      <c r="J18" s="70"/>
      <c r="K18" s="74"/>
      <c r="L18" s="74"/>
      <c r="M18" s="74"/>
      <c r="N18" s="74"/>
      <c r="O18" s="74"/>
      <c r="P18" s="74"/>
      <c r="Q18" s="74">
        <v>1</v>
      </c>
      <c r="R18" s="74"/>
      <c r="S18" s="74"/>
      <c r="T18" s="74"/>
      <c r="U18" s="74"/>
      <c r="W18" s="72" t="s">
        <v>123</v>
      </c>
      <c r="X18" s="74"/>
      <c r="Y18" s="74"/>
      <c r="Z18" s="74"/>
      <c r="AA18" s="74"/>
      <c r="AB18" s="74"/>
      <c r="AC18" s="74"/>
      <c r="AD18" s="74"/>
      <c r="AE18" s="74"/>
      <c r="AF18" s="74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120">
        <f t="shared" si="1"/>
        <v>0</v>
      </c>
      <c r="AS18" s="120">
        <f t="shared" si="2"/>
        <v>3</v>
      </c>
      <c r="AT18" s="118">
        <f t="shared" si="3"/>
        <v>3</v>
      </c>
    </row>
    <row r="19" spans="1:46" ht="20.100000000000001" customHeight="1" thickBot="1" x14ac:dyDescent="0.35">
      <c r="A19" s="104" t="s">
        <v>125</v>
      </c>
      <c r="B19" s="73">
        <v>4</v>
      </c>
      <c r="C19" s="71"/>
      <c r="D19" s="71"/>
      <c r="E19" s="70"/>
      <c r="F19" s="70"/>
      <c r="G19" s="70"/>
      <c r="H19" s="74"/>
      <c r="I19" s="74"/>
      <c r="J19" s="70"/>
      <c r="K19" s="74"/>
      <c r="L19" s="74"/>
      <c r="M19" s="74"/>
      <c r="N19" s="74"/>
      <c r="O19" s="74"/>
      <c r="P19" s="74"/>
      <c r="Q19" s="74"/>
      <c r="R19" s="74"/>
      <c r="S19" s="74"/>
      <c r="T19" s="74">
        <v>1</v>
      </c>
      <c r="U19" s="74"/>
      <c r="W19" s="104" t="s">
        <v>125</v>
      </c>
      <c r="X19" s="74">
        <v>1</v>
      </c>
      <c r="Y19" s="74"/>
      <c r="Z19" s="74"/>
      <c r="AA19" s="74"/>
      <c r="AB19" s="74">
        <v>2</v>
      </c>
      <c r="AC19" s="74"/>
      <c r="AD19" s="74"/>
      <c r="AE19" s="74">
        <v>2</v>
      </c>
      <c r="AF19" s="74">
        <v>1</v>
      </c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120">
        <f t="shared" si="1"/>
        <v>9</v>
      </c>
      <c r="AS19" s="120">
        <f t="shared" si="2"/>
        <v>2</v>
      </c>
      <c r="AT19" s="118">
        <f t="shared" si="3"/>
        <v>11</v>
      </c>
    </row>
    <row r="20" spans="1:46" ht="20.100000000000001" customHeight="1" thickBot="1" x14ac:dyDescent="0.35">
      <c r="A20" s="104" t="s">
        <v>173</v>
      </c>
      <c r="B20" s="73"/>
      <c r="C20" s="71"/>
      <c r="D20" s="71"/>
      <c r="E20" s="70"/>
      <c r="F20" s="70"/>
      <c r="G20" s="70"/>
      <c r="H20" s="74"/>
      <c r="I20" s="74"/>
      <c r="J20" s="70"/>
      <c r="K20" s="74"/>
      <c r="L20" s="74"/>
      <c r="M20" s="74"/>
      <c r="N20" s="74"/>
      <c r="O20" s="74"/>
      <c r="P20" s="74"/>
      <c r="Q20" s="74">
        <v>1</v>
      </c>
      <c r="R20" s="74"/>
      <c r="S20" s="74"/>
      <c r="T20" s="74"/>
      <c r="U20" s="74"/>
      <c r="W20" s="104" t="s">
        <v>173</v>
      </c>
      <c r="X20" s="74"/>
      <c r="Y20" s="74"/>
      <c r="Z20" s="74"/>
      <c r="AA20" s="74"/>
      <c r="AB20" s="74"/>
      <c r="AC20" s="74"/>
      <c r="AD20" s="74"/>
      <c r="AE20" s="74"/>
      <c r="AF20" s="74"/>
      <c r="AG20" s="70"/>
      <c r="AH20" s="70"/>
      <c r="AI20" s="70">
        <v>1</v>
      </c>
      <c r="AJ20" s="70"/>
      <c r="AK20" s="70"/>
      <c r="AL20" s="70"/>
      <c r="AM20" s="70"/>
      <c r="AN20" s="70"/>
      <c r="AO20" s="70"/>
      <c r="AP20" s="70"/>
      <c r="AQ20" s="70"/>
      <c r="AR20" s="120">
        <f t="shared" si="1"/>
        <v>0</v>
      </c>
      <c r="AS20" s="120">
        <f t="shared" si="2"/>
        <v>2</v>
      </c>
      <c r="AT20" s="118">
        <f t="shared" si="3"/>
        <v>2</v>
      </c>
    </row>
    <row r="21" spans="1:46" ht="20.100000000000001" customHeight="1" thickBot="1" x14ac:dyDescent="0.35">
      <c r="A21" s="104" t="s">
        <v>126</v>
      </c>
      <c r="B21" s="73"/>
      <c r="C21" s="71"/>
      <c r="D21" s="71">
        <v>1</v>
      </c>
      <c r="E21" s="70"/>
      <c r="F21" s="70">
        <v>1</v>
      </c>
      <c r="G21" s="70">
        <v>1</v>
      </c>
      <c r="H21" s="74"/>
      <c r="I21" s="74"/>
      <c r="J21" s="70"/>
      <c r="K21" s="74"/>
      <c r="L21" s="74"/>
      <c r="M21" s="74">
        <v>1</v>
      </c>
      <c r="N21" s="74"/>
      <c r="O21" s="74"/>
      <c r="P21" s="74"/>
      <c r="Q21" s="74"/>
      <c r="R21" s="74">
        <v>2</v>
      </c>
      <c r="S21" s="74">
        <v>2</v>
      </c>
      <c r="T21" s="74"/>
      <c r="U21" s="74"/>
      <c r="W21" s="104" t="s">
        <v>126</v>
      </c>
      <c r="X21" s="74"/>
      <c r="Y21" s="74">
        <v>1</v>
      </c>
      <c r="Z21" s="74"/>
      <c r="AA21" s="74">
        <v>1</v>
      </c>
      <c r="AB21" s="74">
        <v>1</v>
      </c>
      <c r="AC21" s="74">
        <v>2</v>
      </c>
      <c r="AD21" s="74"/>
      <c r="AE21" s="74"/>
      <c r="AF21" s="74"/>
      <c r="AG21" s="70"/>
      <c r="AH21" s="70">
        <v>1</v>
      </c>
      <c r="AI21" s="70">
        <v>2</v>
      </c>
      <c r="AJ21" s="70"/>
      <c r="AK21" s="70"/>
      <c r="AL21" s="70"/>
      <c r="AM21" s="70">
        <v>1</v>
      </c>
      <c r="AN21" s="70"/>
      <c r="AO21" s="70">
        <v>1</v>
      </c>
      <c r="AP21" s="70"/>
      <c r="AQ21" s="70"/>
      <c r="AR21" s="120">
        <f t="shared" si="1"/>
        <v>6</v>
      </c>
      <c r="AS21" s="120">
        <f t="shared" si="2"/>
        <v>12</v>
      </c>
      <c r="AT21" s="118">
        <f t="shared" si="3"/>
        <v>18</v>
      </c>
    </row>
  </sheetData>
  <sortState ref="A7:A22">
    <sortCondition ref="A7"/>
  </sortState>
  <mergeCells count="63">
    <mergeCell ref="A1:U1"/>
    <mergeCell ref="W1:AT1"/>
    <mergeCell ref="B5:C5"/>
    <mergeCell ref="D5:E5"/>
    <mergeCell ref="F5:G5"/>
    <mergeCell ref="J5:K5"/>
    <mergeCell ref="AF4:AG4"/>
    <mergeCell ref="AH4:AI4"/>
    <mergeCell ref="AJ4:AK4"/>
    <mergeCell ref="T4:U4"/>
    <mergeCell ref="R4:S4"/>
    <mergeCell ref="AB4:AC4"/>
    <mergeCell ref="X4:Y4"/>
    <mergeCell ref="Z4:AA4"/>
    <mergeCell ref="AD4:AE4"/>
    <mergeCell ref="F4:G4"/>
    <mergeCell ref="H5:I5"/>
    <mergeCell ref="N5:O5"/>
    <mergeCell ref="P5:Q5"/>
    <mergeCell ref="B3:C3"/>
    <mergeCell ref="D3:E3"/>
    <mergeCell ref="F3:G3"/>
    <mergeCell ref="H3:I3"/>
    <mergeCell ref="J3:K3"/>
    <mergeCell ref="D4:E4"/>
    <mergeCell ref="B4:C4"/>
    <mergeCell ref="P4:Q4"/>
    <mergeCell ref="N4:O4"/>
    <mergeCell ref="L4:M4"/>
    <mergeCell ref="J4:K4"/>
    <mergeCell ref="H4:I4"/>
    <mergeCell ref="N3:O3"/>
    <mergeCell ref="P3:Q3"/>
    <mergeCell ref="R3:S3"/>
    <mergeCell ref="T3:U3"/>
    <mergeCell ref="X3:Y3"/>
    <mergeCell ref="L5:M5"/>
    <mergeCell ref="L3:M3"/>
    <mergeCell ref="T5:U5"/>
    <mergeCell ref="R5:S5"/>
    <mergeCell ref="AR3:AT5"/>
    <mergeCell ref="AB5:AC5"/>
    <mergeCell ref="X5:Y5"/>
    <mergeCell ref="Z5:AA5"/>
    <mergeCell ref="AP5:AQ5"/>
    <mergeCell ref="AD5:AE5"/>
    <mergeCell ref="AF5:AG5"/>
    <mergeCell ref="AH5:AI5"/>
    <mergeCell ref="Z3:AA3"/>
    <mergeCell ref="AB3:AC3"/>
    <mergeCell ref="AD3:AE3"/>
    <mergeCell ref="AF3:AG3"/>
    <mergeCell ref="AH3:AI3"/>
    <mergeCell ref="AJ3:AK3"/>
    <mergeCell ref="AL3:AM3"/>
    <mergeCell ref="AL4:AM4"/>
    <mergeCell ref="AL5:AM5"/>
    <mergeCell ref="AJ5:AK5"/>
    <mergeCell ref="AP4:AQ4"/>
    <mergeCell ref="AP3:AQ3"/>
    <mergeCell ref="AN3:AO3"/>
    <mergeCell ref="AN4:AO4"/>
    <mergeCell ref="AN5:AO5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19"/>
  <sheetViews>
    <sheetView zoomScale="70" zoomScaleNormal="70" workbookViewId="0">
      <selection activeCell="I1" sqref="I1:L1048576"/>
    </sheetView>
  </sheetViews>
  <sheetFormatPr defaultRowHeight="24.95" customHeight="1" x14ac:dyDescent="0.25"/>
  <cols>
    <col min="3" max="3" width="22" customWidth="1"/>
    <col min="4" max="4" width="14.85546875" customWidth="1"/>
    <col min="5" max="5" width="13.85546875" customWidth="1"/>
  </cols>
  <sheetData>
    <row r="2" spans="2:7" ht="50.1" customHeight="1" x14ac:dyDescent="0.35">
      <c r="B2" s="143" t="s">
        <v>99</v>
      </c>
      <c r="C2" s="143"/>
      <c r="D2" s="143"/>
      <c r="E2" s="143"/>
      <c r="F2" s="143"/>
      <c r="G2" s="57"/>
    </row>
    <row r="3" spans="2:7" ht="24.95" customHeight="1" thickBot="1" x14ac:dyDescent="0.3"/>
    <row r="4" spans="2:7" ht="24.95" customHeight="1" thickBot="1" x14ac:dyDescent="0.4">
      <c r="C4" s="23" t="s">
        <v>20</v>
      </c>
      <c r="D4" s="23" t="s">
        <v>17</v>
      </c>
      <c r="E4" s="23" t="s">
        <v>21</v>
      </c>
    </row>
    <row r="5" spans="2:7" ht="24.95" customHeight="1" thickBot="1" x14ac:dyDescent="0.4">
      <c r="C5" s="32" t="s">
        <v>81</v>
      </c>
      <c r="D5" s="36">
        <v>21</v>
      </c>
      <c r="E5" s="39">
        <f t="shared" ref="E5:E19" si="0">RANK(D5,$D$5:$D$19,0)</f>
        <v>1</v>
      </c>
    </row>
    <row r="6" spans="2:7" ht="24.95" customHeight="1" thickBot="1" x14ac:dyDescent="0.4">
      <c r="C6" s="32" t="s">
        <v>82</v>
      </c>
      <c r="D6" s="36">
        <v>11</v>
      </c>
      <c r="E6" s="39">
        <f t="shared" si="0"/>
        <v>2</v>
      </c>
    </row>
    <row r="7" spans="2:7" ht="24.95" customHeight="1" thickBot="1" x14ac:dyDescent="0.4">
      <c r="C7" s="32" t="s">
        <v>85</v>
      </c>
      <c r="D7" s="36">
        <v>10</v>
      </c>
      <c r="E7" s="39">
        <f t="shared" si="0"/>
        <v>3</v>
      </c>
    </row>
    <row r="8" spans="2:7" ht="24.95" customHeight="1" thickBot="1" x14ac:dyDescent="0.4">
      <c r="C8" s="32" t="s">
        <v>84</v>
      </c>
      <c r="D8" s="36">
        <v>9</v>
      </c>
      <c r="E8" s="39">
        <f t="shared" si="0"/>
        <v>4</v>
      </c>
    </row>
    <row r="9" spans="2:7" ht="24.95" customHeight="1" thickBot="1" x14ac:dyDescent="0.4">
      <c r="C9" s="32" t="s">
        <v>191</v>
      </c>
      <c r="D9" s="36">
        <v>9</v>
      </c>
      <c r="E9" s="39">
        <f t="shared" si="0"/>
        <v>4</v>
      </c>
    </row>
    <row r="10" spans="2:7" ht="24.95" customHeight="1" thickBot="1" x14ac:dyDescent="0.4">
      <c r="C10" s="32" t="s">
        <v>125</v>
      </c>
      <c r="D10" s="36">
        <v>9</v>
      </c>
      <c r="E10" s="39">
        <f t="shared" si="0"/>
        <v>4</v>
      </c>
    </row>
    <row r="11" spans="2:7" ht="24.95" customHeight="1" thickBot="1" x14ac:dyDescent="0.4">
      <c r="C11" s="32" t="s">
        <v>199</v>
      </c>
      <c r="D11" s="36">
        <v>6</v>
      </c>
      <c r="E11" s="39">
        <f t="shared" si="0"/>
        <v>7</v>
      </c>
    </row>
    <row r="12" spans="2:7" ht="24.95" customHeight="1" thickBot="1" x14ac:dyDescent="0.4">
      <c r="C12" s="32" t="s">
        <v>126</v>
      </c>
      <c r="D12" s="36">
        <v>6</v>
      </c>
      <c r="E12" s="39">
        <f t="shared" si="0"/>
        <v>7</v>
      </c>
    </row>
    <row r="13" spans="2:7" ht="24.95" customHeight="1" thickBot="1" x14ac:dyDescent="0.4">
      <c r="C13" s="32" t="s">
        <v>124</v>
      </c>
      <c r="D13" s="36">
        <v>5</v>
      </c>
      <c r="E13" s="39">
        <f t="shared" si="0"/>
        <v>9</v>
      </c>
    </row>
    <row r="14" spans="2:7" ht="24.95" customHeight="1" thickBot="1" x14ac:dyDescent="0.4">
      <c r="C14" s="32" t="s">
        <v>192</v>
      </c>
      <c r="D14" s="36">
        <v>4</v>
      </c>
      <c r="E14" s="39">
        <f t="shared" si="0"/>
        <v>10</v>
      </c>
    </row>
    <row r="15" spans="2:7" ht="24.95" customHeight="1" thickBot="1" x14ac:dyDescent="0.4">
      <c r="C15" s="32" t="s">
        <v>193</v>
      </c>
      <c r="D15" s="36">
        <v>3</v>
      </c>
      <c r="E15" s="39">
        <f t="shared" si="0"/>
        <v>11</v>
      </c>
    </row>
    <row r="16" spans="2:7" ht="24.95" customHeight="1" thickBot="1" x14ac:dyDescent="0.4">
      <c r="C16" s="32" t="s">
        <v>183</v>
      </c>
      <c r="D16" s="36">
        <v>3</v>
      </c>
      <c r="E16" s="39">
        <f t="shared" si="0"/>
        <v>11</v>
      </c>
    </row>
    <row r="17" spans="3:5" ht="24.95" customHeight="1" thickBot="1" x14ac:dyDescent="0.4">
      <c r="C17" s="32" t="s">
        <v>144</v>
      </c>
      <c r="D17" s="36">
        <v>2</v>
      </c>
      <c r="E17" s="39">
        <f t="shared" si="0"/>
        <v>13</v>
      </c>
    </row>
    <row r="18" spans="3:5" ht="24.95" customHeight="1" thickBot="1" x14ac:dyDescent="0.4">
      <c r="C18" s="32" t="s">
        <v>123</v>
      </c>
      <c r="D18" s="36">
        <v>0</v>
      </c>
      <c r="E18" s="39">
        <f t="shared" si="0"/>
        <v>14</v>
      </c>
    </row>
    <row r="19" spans="3:5" ht="24.95" customHeight="1" thickBot="1" x14ac:dyDescent="0.4">
      <c r="C19" s="32" t="s">
        <v>12</v>
      </c>
      <c r="D19" s="36">
        <v>0</v>
      </c>
      <c r="E19" s="39">
        <f t="shared" si="0"/>
        <v>14</v>
      </c>
    </row>
  </sheetData>
  <sortState ref="C5:E19">
    <sortCondition ref="E5:E19"/>
  </sortState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9"/>
  <sheetViews>
    <sheetView zoomScale="70" zoomScaleNormal="70" workbookViewId="0">
      <selection activeCell="R15" sqref="R15"/>
    </sheetView>
  </sheetViews>
  <sheetFormatPr defaultRowHeight="24.95" customHeight="1" x14ac:dyDescent="0.25"/>
  <cols>
    <col min="1" max="1" width="7.140625" customWidth="1"/>
    <col min="3" max="3" width="25" customWidth="1"/>
    <col min="4" max="4" width="16.42578125" customWidth="1"/>
    <col min="5" max="5" width="12.5703125" customWidth="1"/>
  </cols>
  <sheetData>
    <row r="2" spans="2:8" ht="50.1" customHeight="1" x14ac:dyDescent="0.35">
      <c r="B2" s="143" t="s">
        <v>186</v>
      </c>
      <c r="C2" s="143"/>
      <c r="D2" s="143"/>
      <c r="E2" s="143"/>
      <c r="F2" s="143"/>
      <c r="G2" s="38"/>
      <c r="H2" s="38"/>
    </row>
    <row r="3" spans="2:8" ht="24.95" customHeight="1" thickBot="1" x14ac:dyDescent="0.3"/>
    <row r="4" spans="2:8" ht="24.95" customHeight="1" thickBot="1" x14ac:dyDescent="0.4">
      <c r="C4" s="23" t="s">
        <v>20</v>
      </c>
      <c r="D4" s="23" t="s">
        <v>18</v>
      </c>
      <c r="E4" s="23" t="s">
        <v>21</v>
      </c>
    </row>
    <row r="5" spans="2:8" ht="24.95" customHeight="1" thickBot="1" x14ac:dyDescent="0.4">
      <c r="C5" s="32" t="s">
        <v>126</v>
      </c>
      <c r="D5" s="36">
        <v>12</v>
      </c>
      <c r="E5" s="39">
        <f t="shared" ref="E5:E19" si="0">RANK(D5,$D$5:$D$19,0)</f>
        <v>1</v>
      </c>
    </row>
    <row r="6" spans="2:8" ht="24.95" customHeight="1" thickBot="1" x14ac:dyDescent="0.4">
      <c r="C6" s="32" t="s">
        <v>82</v>
      </c>
      <c r="D6" s="36">
        <v>10</v>
      </c>
      <c r="E6" s="39">
        <f t="shared" si="0"/>
        <v>2</v>
      </c>
    </row>
    <row r="7" spans="2:8" ht="24.95" customHeight="1" thickBot="1" x14ac:dyDescent="0.4">
      <c r="C7" s="32" t="s">
        <v>85</v>
      </c>
      <c r="D7" s="36">
        <v>10</v>
      </c>
      <c r="E7" s="39">
        <f t="shared" si="0"/>
        <v>2</v>
      </c>
    </row>
    <row r="8" spans="2:8" ht="24.95" customHeight="1" thickBot="1" x14ac:dyDescent="0.4">
      <c r="C8" s="32" t="s">
        <v>81</v>
      </c>
      <c r="D8" s="36">
        <v>9</v>
      </c>
      <c r="E8" s="39">
        <f t="shared" si="0"/>
        <v>4</v>
      </c>
    </row>
    <row r="9" spans="2:8" ht="24.95" customHeight="1" thickBot="1" x14ac:dyDescent="0.4">
      <c r="C9" s="32" t="s">
        <v>84</v>
      </c>
      <c r="D9" s="36">
        <v>9</v>
      </c>
      <c r="E9" s="39">
        <f t="shared" si="0"/>
        <v>4</v>
      </c>
    </row>
    <row r="10" spans="2:8" ht="24.95" customHeight="1" thickBot="1" x14ac:dyDescent="0.4">
      <c r="C10" s="32" t="s">
        <v>199</v>
      </c>
      <c r="D10" s="36">
        <v>9</v>
      </c>
      <c r="E10" s="39">
        <f t="shared" si="0"/>
        <v>4</v>
      </c>
    </row>
    <row r="11" spans="2:8" ht="24.95" customHeight="1" thickBot="1" x14ac:dyDescent="0.4">
      <c r="C11" s="32" t="s">
        <v>144</v>
      </c>
      <c r="D11" s="36">
        <v>7</v>
      </c>
      <c r="E11" s="39">
        <f t="shared" si="0"/>
        <v>7</v>
      </c>
    </row>
    <row r="12" spans="2:8" ht="24.95" customHeight="1" thickBot="1" x14ac:dyDescent="0.4">
      <c r="C12" s="32" t="s">
        <v>191</v>
      </c>
      <c r="D12" s="36">
        <v>6</v>
      </c>
      <c r="E12" s="39">
        <f t="shared" si="0"/>
        <v>8</v>
      </c>
    </row>
    <row r="13" spans="2:8" ht="24.95" customHeight="1" thickBot="1" x14ac:dyDescent="0.4">
      <c r="C13" s="32" t="s">
        <v>192</v>
      </c>
      <c r="D13" s="36">
        <v>5</v>
      </c>
      <c r="E13" s="39">
        <f t="shared" si="0"/>
        <v>9</v>
      </c>
    </row>
    <row r="14" spans="2:8" ht="24.95" customHeight="1" thickBot="1" x14ac:dyDescent="0.4">
      <c r="C14" s="32" t="s">
        <v>193</v>
      </c>
      <c r="D14" s="36">
        <v>5</v>
      </c>
      <c r="E14" s="39">
        <f t="shared" si="0"/>
        <v>9</v>
      </c>
    </row>
    <row r="15" spans="2:8" ht="24.95" customHeight="1" thickBot="1" x14ac:dyDescent="0.4">
      <c r="C15" s="32" t="s">
        <v>124</v>
      </c>
      <c r="D15" s="36">
        <v>5</v>
      </c>
      <c r="E15" s="39">
        <f t="shared" si="0"/>
        <v>9</v>
      </c>
    </row>
    <row r="16" spans="2:8" ht="24.95" customHeight="1" thickBot="1" x14ac:dyDescent="0.4">
      <c r="C16" s="32" t="s">
        <v>183</v>
      </c>
      <c r="D16" s="36">
        <v>4</v>
      </c>
      <c r="E16" s="39">
        <f t="shared" si="0"/>
        <v>12</v>
      </c>
    </row>
    <row r="17" spans="3:5" ht="24.95" customHeight="1" thickBot="1" x14ac:dyDescent="0.4">
      <c r="C17" s="32" t="s">
        <v>123</v>
      </c>
      <c r="D17" s="36">
        <v>3</v>
      </c>
      <c r="E17" s="39">
        <f t="shared" si="0"/>
        <v>13</v>
      </c>
    </row>
    <row r="18" spans="3:5" ht="24.95" customHeight="1" thickBot="1" x14ac:dyDescent="0.4">
      <c r="C18" s="32" t="s">
        <v>125</v>
      </c>
      <c r="D18" s="36">
        <v>2</v>
      </c>
      <c r="E18" s="39">
        <f t="shared" si="0"/>
        <v>14</v>
      </c>
    </row>
    <row r="19" spans="3:5" ht="24.95" customHeight="1" thickBot="1" x14ac:dyDescent="0.4">
      <c r="C19" s="32" t="s">
        <v>173</v>
      </c>
      <c r="D19" s="36">
        <v>2</v>
      </c>
      <c r="E19" s="39">
        <f t="shared" si="0"/>
        <v>14</v>
      </c>
    </row>
  </sheetData>
  <sortState ref="C5:E19">
    <sortCondition ref="E5:E19"/>
  </sortState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9"/>
  <sheetViews>
    <sheetView topLeftCell="A5" zoomScaleNormal="100" workbookViewId="0">
      <selection activeCell="Q23" sqref="Q23"/>
    </sheetView>
  </sheetViews>
  <sheetFormatPr defaultRowHeight="24.95" customHeight="1" x14ac:dyDescent="0.25"/>
  <cols>
    <col min="1" max="1" width="8.28515625" customWidth="1"/>
    <col min="3" max="3" width="22.85546875" customWidth="1"/>
    <col min="4" max="4" width="13.7109375" customWidth="1"/>
    <col min="5" max="5" width="11.28515625" customWidth="1"/>
  </cols>
  <sheetData>
    <row r="2" spans="2:6" ht="50.1" customHeight="1" x14ac:dyDescent="0.35">
      <c r="B2" s="143" t="s">
        <v>185</v>
      </c>
      <c r="C2" s="143"/>
      <c r="D2" s="143"/>
      <c r="E2" s="143"/>
      <c r="F2" s="143"/>
    </row>
    <row r="3" spans="2:6" ht="24.95" customHeight="1" thickBot="1" x14ac:dyDescent="0.3"/>
    <row r="4" spans="2:6" ht="24.95" customHeight="1" thickBot="1" x14ac:dyDescent="0.4">
      <c r="C4" s="23" t="s">
        <v>20</v>
      </c>
      <c r="D4" s="23" t="s">
        <v>19</v>
      </c>
      <c r="E4" s="23" t="s">
        <v>21</v>
      </c>
    </row>
    <row r="5" spans="2:6" ht="24.95" customHeight="1" thickBot="1" x14ac:dyDescent="0.4">
      <c r="C5" s="32" t="s">
        <v>81</v>
      </c>
      <c r="D5" s="36">
        <v>30</v>
      </c>
      <c r="E5" s="39">
        <f t="shared" ref="E5:E19" si="0">RANK(D5,$D$5:$D$19,0)</f>
        <v>1</v>
      </c>
    </row>
    <row r="6" spans="2:6" ht="24.95" customHeight="1" thickBot="1" x14ac:dyDescent="0.4">
      <c r="C6" s="32" t="s">
        <v>82</v>
      </c>
      <c r="D6" s="36">
        <v>21</v>
      </c>
      <c r="E6" s="39">
        <f t="shared" si="0"/>
        <v>2</v>
      </c>
    </row>
    <row r="7" spans="2:6" ht="24.95" customHeight="1" thickBot="1" x14ac:dyDescent="0.4">
      <c r="C7" s="32" t="s">
        <v>85</v>
      </c>
      <c r="D7" s="36">
        <v>20</v>
      </c>
      <c r="E7" s="39">
        <f t="shared" si="0"/>
        <v>3</v>
      </c>
    </row>
    <row r="8" spans="2:6" ht="24.95" customHeight="1" thickBot="1" x14ac:dyDescent="0.4">
      <c r="C8" s="32" t="s">
        <v>84</v>
      </c>
      <c r="D8" s="36">
        <v>18</v>
      </c>
      <c r="E8" s="39">
        <f t="shared" si="0"/>
        <v>4</v>
      </c>
    </row>
    <row r="9" spans="2:6" ht="24.95" customHeight="1" thickBot="1" x14ac:dyDescent="0.4">
      <c r="C9" s="32" t="s">
        <v>126</v>
      </c>
      <c r="D9" s="36">
        <v>18</v>
      </c>
      <c r="E9" s="39">
        <f t="shared" si="0"/>
        <v>4</v>
      </c>
    </row>
    <row r="10" spans="2:6" ht="24.95" customHeight="1" thickBot="1" x14ac:dyDescent="0.4">
      <c r="C10" s="32" t="s">
        <v>191</v>
      </c>
      <c r="D10" s="36">
        <v>15</v>
      </c>
      <c r="E10" s="39">
        <f t="shared" si="0"/>
        <v>6</v>
      </c>
    </row>
    <row r="11" spans="2:6" ht="24.95" customHeight="1" thickBot="1" x14ac:dyDescent="0.4">
      <c r="C11" s="32" t="s">
        <v>199</v>
      </c>
      <c r="D11" s="36">
        <v>15</v>
      </c>
      <c r="E11" s="39">
        <f t="shared" si="0"/>
        <v>6</v>
      </c>
    </row>
    <row r="12" spans="2:6" ht="24.95" customHeight="1" thickBot="1" x14ac:dyDescent="0.4">
      <c r="C12" s="32" t="s">
        <v>125</v>
      </c>
      <c r="D12" s="36">
        <v>11</v>
      </c>
      <c r="E12" s="39">
        <f t="shared" si="0"/>
        <v>8</v>
      </c>
    </row>
    <row r="13" spans="2:6" ht="24.95" customHeight="1" thickBot="1" x14ac:dyDescent="0.4">
      <c r="C13" s="32" t="s">
        <v>124</v>
      </c>
      <c r="D13" s="36">
        <v>10</v>
      </c>
      <c r="E13" s="39">
        <f t="shared" si="0"/>
        <v>9</v>
      </c>
    </row>
    <row r="14" spans="2:6" ht="24.95" customHeight="1" thickBot="1" x14ac:dyDescent="0.4">
      <c r="C14" s="32" t="s">
        <v>192</v>
      </c>
      <c r="D14" s="36">
        <v>9</v>
      </c>
      <c r="E14" s="39">
        <f t="shared" si="0"/>
        <v>10</v>
      </c>
    </row>
    <row r="15" spans="2:6" ht="24.95" customHeight="1" thickBot="1" x14ac:dyDescent="0.4">
      <c r="C15" s="32" t="s">
        <v>144</v>
      </c>
      <c r="D15" s="36">
        <v>9</v>
      </c>
      <c r="E15" s="39">
        <f t="shared" si="0"/>
        <v>10</v>
      </c>
    </row>
    <row r="16" spans="2:6" ht="24.95" customHeight="1" thickBot="1" x14ac:dyDescent="0.4">
      <c r="C16" s="32" t="s">
        <v>193</v>
      </c>
      <c r="D16" s="36">
        <v>8</v>
      </c>
      <c r="E16" s="39">
        <f t="shared" si="0"/>
        <v>12</v>
      </c>
    </row>
    <row r="17" spans="3:5" ht="24.95" customHeight="1" thickBot="1" x14ac:dyDescent="0.4">
      <c r="C17" s="32" t="s">
        <v>183</v>
      </c>
      <c r="D17" s="36">
        <v>7</v>
      </c>
      <c r="E17" s="39">
        <f t="shared" si="0"/>
        <v>13</v>
      </c>
    </row>
    <row r="18" spans="3:5" ht="24.95" customHeight="1" thickBot="1" x14ac:dyDescent="0.4">
      <c r="C18" s="32" t="s">
        <v>123</v>
      </c>
      <c r="D18" s="36">
        <v>3</v>
      </c>
      <c r="E18" s="39">
        <f t="shared" si="0"/>
        <v>14</v>
      </c>
    </row>
    <row r="19" spans="3:5" ht="24.95" customHeight="1" thickBot="1" x14ac:dyDescent="0.4">
      <c r="C19" s="32" t="s">
        <v>173</v>
      </c>
      <c r="D19" s="36">
        <v>2</v>
      </c>
      <c r="E19" s="39">
        <f t="shared" si="0"/>
        <v>15</v>
      </c>
    </row>
  </sheetData>
  <sortState ref="C5:E19">
    <sortCondition ref="E5:E19"/>
  </sortState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7"/>
  <sheetViews>
    <sheetView zoomScale="85" zoomScaleNormal="85" workbookViewId="0">
      <selection activeCell="K8" sqref="K8"/>
    </sheetView>
  </sheetViews>
  <sheetFormatPr defaultColWidth="18.85546875" defaultRowHeight="24.95" customHeight="1" x14ac:dyDescent="0.25"/>
  <cols>
    <col min="1" max="1" width="3.7109375" customWidth="1"/>
    <col min="2" max="2" width="26.85546875" customWidth="1"/>
    <col min="3" max="3" width="13.5703125" customWidth="1"/>
    <col min="4" max="4" width="16.7109375" customWidth="1"/>
    <col min="5" max="5" width="12.28515625" customWidth="1"/>
    <col min="6" max="6" width="10.85546875" customWidth="1"/>
    <col min="8" max="8" width="19.5703125" customWidth="1"/>
    <col min="9" max="10" width="0" hidden="1" customWidth="1"/>
  </cols>
  <sheetData>
    <row r="2" spans="2:10" ht="24.95" customHeight="1" x14ac:dyDescent="0.35">
      <c r="B2" s="145" t="s">
        <v>94</v>
      </c>
      <c r="C2" s="145"/>
      <c r="D2" s="145"/>
      <c r="E2" s="145"/>
      <c r="F2" s="145"/>
    </row>
    <row r="3" spans="2:10" ht="24.95" customHeight="1" thickBot="1" x14ac:dyDescent="0.3"/>
    <row r="4" spans="2:10" ht="50.1" customHeight="1" thickBot="1" x14ac:dyDescent="0.3">
      <c r="B4" s="18" t="s">
        <v>14</v>
      </c>
      <c r="C4" s="18" t="s">
        <v>15</v>
      </c>
      <c r="D4" s="45" t="s">
        <v>182</v>
      </c>
      <c r="E4" s="45" t="s">
        <v>93</v>
      </c>
      <c r="F4" s="18" t="s">
        <v>21</v>
      </c>
    </row>
    <row r="5" spans="2:10" ht="24.95" customHeight="1" thickBot="1" x14ac:dyDescent="0.4">
      <c r="B5" s="19" t="s">
        <v>81</v>
      </c>
      <c r="C5" s="20" t="s">
        <v>13</v>
      </c>
      <c r="D5" s="49">
        <v>21</v>
      </c>
      <c r="E5" s="30">
        <v>141</v>
      </c>
      <c r="F5" s="48">
        <f t="shared" ref="F5:F25" si="0">RANK(E5,$E$5:$E$25,0)</f>
        <v>1</v>
      </c>
      <c r="J5" s="7">
        <f ca="1">TODAY()</f>
        <v>43206</v>
      </c>
    </row>
    <row r="6" spans="2:10" ht="24.95" customHeight="1" thickBot="1" x14ac:dyDescent="0.4">
      <c r="B6" s="19" t="s">
        <v>82</v>
      </c>
      <c r="C6" s="20" t="s">
        <v>13</v>
      </c>
      <c r="D6" s="49">
        <v>11</v>
      </c>
      <c r="E6" s="30">
        <v>77</v>
      </c>
      <c r="F6" s="48">
        <f t="shared" si="0"/>
        <v>2</v>
      </c>
      <c r="J6" s="7">
        <f t="shared" ref="J6:J27" ca="1" si="1">TODAY()</f>
        <v>43206</v>
      </c>
    </row>
    <row r="7" spans="2:10" ht="24.95" customHeight="1" thickBot="1" x14ac:dyDescent="0.4">
      <c r="B7" s="19" t="s">
        <v>191</v>
      </c>
      <c r="C7" s="20" t="s">
        <v>13</v>
      </c>
      <c r="D7" s="49">
        <v>9</v>
      </c>
      <c r="E7" s="30">
        <v>60</v>
      </c>
      <c r="F7" s="48">
        <f t="shared" si="0"/>
        <v>3</v>
      </c>
      <c r="J7" s="7">
        <f t="shared" ca="1" si="1"/>
        <v>43206</v>
      </c>
    </row>
    <row r="8" spans="2:10" ht="24.95" customHeight="1" thickBot="1" x14ac:dyDescent="0.4">
      <c r="B8" s="19" t="s">
        <v>126</v>
      </c>
      <c r="C8" s="20" t="s">
        <v>13</v>
      </c>
      <c r="D8" s="49">
        <v>6</v>
      </c>
      <c r="E8" s="30">
        <v>57</v>
      </c>
      <c r="F8" s="48">
        <f t="shared" si="0"/>
        <v>4</v>
      </c>
      <c r="J8" s="7">
        <f t="shared" ca="1" si="1"/>
        <v>43206</v>
      </c>
    </row>
    <row r="9" spans="2:10" ht="24.95" customHeight="1" thickBot="1" x14ac:dyDescent="0.4">
      <c r="B9" s="19" t="s">
        <v>199</v>
      </c>
      <c r="C9" s="20" t="s">
        <v>11</v>
      </c>
      <c r="D9" s="49">
        <v>6</v>
      </c>
      <c r="E9" s="30">
        <v>48</v>
      </c>
      <c r="F9" s="48">
        <f t="shared" si="0"/>
        <v>5</v>
      </c>
      <c r="J9" s="7">
        <f t="shared" ca="1" si="1"/>
        <v>43206</v>
      </c>
    </row>
    <row r="10" spans="2:10" ht="24.95" customHeight="1" thickBot="1" x14ac:dyDescent="0.4">
      <c r="B10" s="19" t="s">
        <v>84</v>
      </c>
      <c r="C10" s="20" t="s">
        <v>13</v>
      </c>
      <c r="D10" s="49">
        <v>9</v>
      </c>
      <c r="E10" s="30">
        <v>44</v>
      </c>
      <c r="F10" s="48">
        <f t="shared" si="0"/>
        <v>6</v>
      </c>
      <c r="J10" s="7"/>
    </row>
    <row r="11" spans="2:10" ht="24.95" customHeight="1" thickBot="1" x14ac:dyDescent="0.4">
      <c r="B11" s="19" t="s">
        <v>85</v>
      </c>
      <c r="C11" s="20" t="s">
        <v>13</v>
      </c>
      <c r="D11" s="49">
        <v>10</v>
      </c>
      <c r="E11" s="30">
        <v>42</v>
      </c>
      <c r="F11" s="48">
        <f t="shared" si="0"/>
        <v>7</v>
      </c>
      <c r="J11" s="7">
        <f t="shared" ca="1" si="1"/>
        <v>43206</v>
      </c>
    </row>
    <row r="12" spans="2:10" ht="24.95" customHeight="1" thickBot="1" x14ac:dyDescent="0.4">
      <c r="B12" s="19" t="s">
        <v>192</v>
      </c>
      <c r="C12" s="20" t="s">
        <v>11</v>
      </c>
      <c r="D12" s="49">
        <v>4</v>
      </c>
      <c r="E12" s="30">
        <v>40</v>
      </c>
      <c r="F12" s="48">
        <f t="shared" si="0"/>
        <v>8</v>
      </c>
      <c r="J12" s="7">
        <f t="shared" ca="1" si="1"/>
        <v>43206</v>
      </c>
    </row>
    <row r="13" spans="2:10" ht="24.95" customHeight="1" thickBot="1" x14ac:dyDescent="0.4">
      <c r="B13" s="19" t="s">
        <v>197</v>
      </c>
      <c r="C13" s="20" t="s">
        <v>13</v>
      </c>
      <c r="D13" s="43">
        <v>0</v>
      </c>
      <c r="E13" s="30">
        <v>39</v>
      </c>
      <c r="F13" s="48">
        <f t="shared" si="0"/>
        <v>9</v>
      </c>
      <c r="J13" s="7">
        <f t="shared" ca="1" si="1"/>
        <v>43206</v>
      </c>
    </row>
    <row r="14" spans="2:10" ht="24.95" customHeight="1" thickBot="1" x14ac:dyDescent="0.4">
      <c r="B14" s="19" t="s">
        <v>173</v>
      </c>
      <c r="C14" s="20" t="s">
        <v>11</v>
      </c>
      <c r="D14" s="49">
        <v>0</v>
      </c>
      <c r="E14" s="30">
        <v>37</v>
      </c>
      <c r="F14" s="48">
        <f t="shared" si="0"/>
        <v>10</v>
      </c>
      <c r="J14" s="7">
        <f t="shared" ca="1" si="1"/>
        <v>43206</v>
      </c>
    </row>
    <row r="15" spans="2:10" ht="24.95" customHeight="1" thickBot="1" x14ac:dyDescent="0.4">
      <c r="B15" s="19" t="s">
        <v>193</v>
      </c>
      <c r="C15" s="20" t="s">
        <v>13</v>
      </c>
      <c r="D15" s="49">
        <v>3</v>
      </c>
      <c r="E15" s="30">
        <v>37</v>
      </c>
      <c r="F15" s="48">
        <f t="shared" si="0"/>
        <v>10</v>
      </c>
      <c r="J15" s="7">
        <f t="shared" ca="1" si="1"/>
        <v>43206</v>
      </c>
    </row>
    <row r="16" spans="2:10" ht="24.95" customHeight="1" thickBot="1" x14ac:dyDescent="0.4">
      <c r="B16" s="19" t="s">
        <v>196</v>
      </c>
      <c r="C16" s="20" t="s">
        <v>13</v>
      </c>
      <c r="D16" s="49">
        <v>0</v>
      </c>
      <c r="E16" s="30">
        <v>21</v>
      </c>
      <c r="F16" s="48">
        <f t="shared" si="0"/>
        <v>12</v>
      </c>
      <c r="J16" s="7">
        <f t="shared" ca="1" si="1"/>
        <v>43206</v>
      </c>
    </row>
    <row r="17" spans="2:10" ht="24.95" customHeight="1" thickBot="1" x14ac:dyDescent="0.4">
      <c r="B17" s="19" t="s">
        <v>198</v>
      </c>
      <c r="C17" s="20" t="s">
        <v>13</v>
      </c>
      <c r="D17" s="43">
        <v>0</v>
      </c>
      <c r="E17" s="30">
        <v>21</v>
      </c>
      <c r="F17" s="48">
        <f t="shared" si="0"/>
        <v>12</v>
      </c>
      <c r="J17" s="7">
        <f t="shared" ca="1" si="1"/>
        <v>43206</v>
      </c>
    </row>
    <row r="18" spans="2:10" ht="24.95" customHeight="1" thickBot="1" x14ac:dyDescent="0.4">
      <c r="B18" s="19" t="s">
        <v>144</v>
      </c>
      <c r="C18" s="20" t="s">
        <v>13</v>
      </c>
      <c r="D18" s="49">
        <v>2</v>
      </c>
      <c r="E18" s="30">
        <v>21</v>
      </c>
      <c r="F18" s="48">
        <f t="shared" si="0"/>
        <v>12</v>
      </c>
      <c r="J18" s="7">
        <f t="shared" ca="1" si="1"/>
        <v>43206</v>
      </c>
    </row>
    <row r="19" spans="2:10" ht="24.95" customHeight="1" thickBot="1" x14ac:dyDescent="0.4">
      <c r="B19" s="19" t="s">
        <v>125</v>
      </c>
      <c r="C19" s="20" t="s">
        <v>13</v>
      </c>
      <c r="D19" s="49">
        <v>9</v>
      </c>
      <c r="E19" s="30">
        <v>16</v>
      </c>
      <c r="F19" s="48">
        <f t="shared" si="0"/>
        <v>15</v>
      </c>
      <c r="J19" s="7">
        <f t="shared" ca="1" si="1"/>
        <v>43206</v>
      </c>
    </row>
    <row r="20" spans="2:10" ht="24.95" customHeight="1" thickBot="1" x14ac:dyDescent="0.4">
      <c r="B20" s="19" t="s">
        <v>88</v>
      </c>
      <c r="C20" s="20" t="s">
        <v>11</v>
      </c>
      <c r="D20" s="49">
        <v>0</v>
      </c>
      <c r="E20" s="30">
        <v>15</v>
      </c>
      <c r="F20" s="48">
        <f t="shared" si="0"/>
        <v>16</v>
      </c>
      <c r="J20" s="7">
        <f t="shared" ca="1" si="1"/>
        <v>43206</v>
      </c>
    </row>
    <row r="21" spans="2:10" ht="24.95" customHeight="1" thickBot="1" x14ac:dyDescent="0.4">
      <c r="B21" s="19" t="s">
        <v>195</v>
      </c>
      <c r="C21" s="20" t="s">
        <v>11</v>
      </c>
      <c r="D21" s="49">
        <v>0</v>
      </c>
      <c r="E21" s="30">
        <v>8</v>
      </c>
      <c r="F21" s="48">
        <f t="shared" si="0"/>
        <v>17</v>
      </c>
      <c r="J21" s="7">
        <f t="shared" ca="1" si="1"/>
        <v>43206</v>
      </c>
    </row>
    <row r="22" spans="2:10" ht="24.95" customHeight="1" thickBot="1" x14ac:dyDescent="0.4">
      <c r="B22" s="19" t="s">
        <v>183</v>
      </c>
      <c r="C22" s="20" t="s">
        <v>11</v>
      </c>
      <c r="D22" s="49">
        <v>3</v>
      </c>
      <c r="E22" s="30">
        <v>7</v>
      </c>
      <c r="F22" s="48">
        <f t="shared" si="0"/>
        <v>18</v>
      </c>
      <c r="J22" s="7">
        <f t="shared" ca="1" si="1"/>
        <v>43206</v>
      </c>
    </row>
    <row r="23" spans="2:10" ht="24.95" customHeight="1" thickBot="1" x14ac:dyDescent="0.4">
      <c r="B23" s="19" t="s">
        <v>123</v>
      </c>
      <c r="C23" s="20" t="s">
        <v>11</v>
      </c>
      <c r="D23" s="49">
        <v>0</v>
      </c>
      <c r="E23" s="30">
        <v>5</v>
      </c>
      <c r="F23" s="48">
        <f t="shared" si="0"/>
        <v>19</v>
      </c>
      <c r="J23" s="7">
        <f t="shared" ca="1" si="1"/>
        <v>43206</v>
      </c>
    </row>
    <row r="24" spans="2:10" ht="24.95" customHeight="1" thickBot="1" x14ac:dyDescent="0.4">
      <c r="B24" s="19" t="s">
        <v>124</v>
      </c>
      <c r="C24" s="20" t="s">
        <v>13</v>
      </c>
      <c r="D24" s="49">
        <v>5</v>
      </c>
      <c r="E24" s="30">
        <v>5</v>
      </c>
      <c r="F24" s="48">
        <f t="shared" si="0"/>
        <v>19</v>
      </c>
      <c r="J24" s="7">
        <f t="shared" ca="1" si="1"/>
        <v>43206</v>
      </c>
    </row>
    <row r="25" spans="2:10" ht="24.95" customHeight="1" thickBot="1" x14ac:dyDescent="0.4">
      <c r="B25" s="19" t="s">
        <v>184</v>
      </c>
      <c r="C25" s="20" t="s">
        <v>11</v>
      </c>
      <c r="D25" s="43">
        <v>0</v>
      </c>
      <c r="E25" s="30">
        <v>5</v>
      </c>
      <c r="F25" s="48">
        <f t="shared" si="0"/>
        <v>19</v>
      </c>
      <c r="J25" s="7">
        <f t="shared" ca="1" si="1"/>
        <v>43206</v>
      </c>
    </row>
    <row r="26" spans="2:10" ht="24.95" customHeight="1" x14ac:dyDescent="0.35">
      <c r="B26" s="50"/>
      <c r="C26" s="51"/>
      <c r="D26" s="52"/>
      <c r="E26" s="53"/>
      <c r="F26" s="53"/>
      <c r="J26" s="7">
        <f t="shared" ca="1" si="1"/>
        <v>43206</v>
      </c>
    </row>
    <row r="27" spans="2:10" ht="24.95" customHeight="1" x14ac:dyDescent="0.35">
      <c r="B27" s="50"/>
      <c r="C27" s="51"/>
      <c r="D27" s="52"/>
      <c r="E27" s="53"/>
      <c r="F27" s="53"/>
      <c r="J27" s="7">
        <f t="shared" ca="1" si="1"/>
        <v>43206</v>
      </c>
    </row>
  </sheetData>
  <sortState ref="B5:F25">
    <sortCondition ref="F5:F25"/>
  </sortState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G26"/>
  <sheetViews>
    <sheetView zoomScale="85" zoomScaleNormal="85" workbookViewId="0">
      <selection activeCell="I18" sqref="I18"/>
    </sheetView>
  </sheetViews>
  <sheetFormatPr defaultColWidth="18.85546875" defaultRowHeight="24.95" customHeight="1" x14ac:dyDescent="0.35"/>
  <cols>
    <col min="1" max="1" width="5.7109375" style="10" customWidth="1"/>
    <col min="2" max="2" width="27.42578125" style="10" customWidth="1"/>
    <col min="3" max="3" width="11.85546875" style="10" customWidth="1"/>
    <col min="4" max="4" width="15" style="10" customWidth="1"/>
    <col min="5" max="5" width="11.42578125" style="10" customWidth="1"/>
    <col min="6" max="6" width="10.140625" style="10" customWidth="1"/>
    <col min="7" max="7" width="0" style="10" hidden="1" customWidth="1"/>
    <col min="8" max="16384" width="18.85546875" style="10"/>
  </cols>
  <sheetData>
    <row r="2" spans="2:7" ht="24.95" customHeight="1" x14ac:dyDescent="0.35">
      <c r="B2" s="38" t="s">
        <v>95</v>
      </c>
      <c r="C2" s="38"/>
      <c r="D2" s="38"/>
      <c r="E2" s="38"/>
      <c r="F2" s="38"/>
      <c r="G2" s="54"/>
    </row>
    <row r="3" spans="2:7" ht="24.95" customHeight="1" thickBot="1" x14ac:dyDescent="0.4"/>
    <row r="4" spans="2:7" ht="50.1" customHeight="1" thickBot="1" x14ac:dyDescent="0.4">
      <c r="B4" s="45" t="s">
        <v>14</v>
      </c>
      <c r="C4" s="45" t="s">
        <v>15</v>
      </c>
      <c r="D4" s="45" t="s">
        <v>181</v>
      </c>
      <c r="E4" s="45" t="s">
        <v>96</v>
      </c>
      <c r="F4" s="45" t="s">
        <v>21</v>
      </c>
    </row>
    <row r="5" spans="2:7" ht="24.95" customHeight="1" thickBot="1" x14ac:dyDescent="0.4">
      <c r="B5" s="19" t="s">
        <v>184</v>
      </c>
      <c r="C5" s="20" t="s">
        <v>11</v>
      </c>
      <c r="D5" s="44">
        <v>0</v>
      </c>
      <c r="E5" s="44">
        <v>122</v>
      </c>
      <c r="F5" s="48">
        <f t="shared" ref="F5:F25" si="0">RANK(E5,$E$5:$E$25,0)</f>
        <v>1</v>
      </c>
      <c r="G5" s="9">
        <f t="shared" ref="G5:G26" ca="1" si="1">TODAY()</f>
        <v>43206</v>
      </c>
    </row>
    <row r="6" spans="2:7" ht="24.95" customHeight="1" thickBot="1" x14ac:dyDescent="0.4">
      <c r="B6" s="19" t="s">
        <v>183</v>
      </c>
      <c r="C6" s="20" t="s">
        <v>11</v>
      </c>
      <c r="D6" s="44">
        <v>20</v>
      </c>
      <c r="E6" s="44">
        <v>106</v>
      </c>
      <c r="F6" s="48">
        <f t="shared" si="0"/>
        <v>2</v>
      </c>
      <c r="G6" s="9">
        <f t="shared" ca="1" si="1"/>
        <v>43206</v>
      </c>
    </row>
    <row r="7" spans="2:7" ht="24.95" customHeight="1" thickBot="1" x14ac:dyDescent="0.4">
      <c r="B7" s="19" t="s">
        <v>199</v>
      </c>
      <c r="C7" s="20" t="s">
        <v>11</v>
      </c>
      <c r="D7" s="44">
        <v>12</v>
      </c>
      <c r="E7" s="44">
        <v>104</v>
      </c>
      <c r="F7" s="48">
        <f t="shared" si="0"/>
        <v>3</v>
      </c>
      <c r="G7" s="9">
        <f t="shared" ca="1" si="1"/>
        <v>43206</v>
      </c>
    </row>
    <row r="8" spans="2:7" ht="24.95" customHeight="1" thickBot="1" x14ac:dyDescent="0.4">
      <c r="B8" s="19" t="s">
        <v>192</v>
      </c>
      <c r="C8" s="20" t="s">
        <v>11</v>
      </c>
      <c r="D8" s="44">
        <v>18</v>
      </c>
      <c r="E8" s="44">
        <v>104</v>
      </c>
      <c r="F8" s="48">
        <f t="shared" si="0"/>
        <v>3</v>
      </c>
      <c r="G8" s="9">
        <f t="shared" ca="1" si="1"/>
        <v>43206</v>
      </c>
    </row>
    <row r="9" spans="2:7" ht="24.95" customHeight="1" thickBot="1" x14ac:dyDescent="0.4">
      <c r="B9" s="19" t="s">
        <v>197</v>
      </c>
      <c r="C9" s="20" t="s">
        <v>13</v>
      </c>
      <c r="D9" s="44">
        <v>0</v>
      </c>
      <c r="E9" s="44">
        <v>88</v>
      </c>
      <c r="F9" s="48">
        <f t="shared" si="0"/>
        <v>5</v>
      </c>
      <c r="G9" s="9">
        <f t="shared" ca="1" si="1"/>
        <v>43206</v>
      </c>
    </row>
    <row r="10" spans="2:7" ht="24.95" customHeight="1" thickBot="1" x14ac:dyDescent="0.4">
      <c r="B10" s="19" t="s">
        <v>173</v>
      </c>
      <c r="C10" s="20" t="s">
        <v>11</v>
      </c>
      <c r="D10" s="44">
        <v>6</v>
      </c>
      <c r="E10" s="44">
        <v>84</v>
      </c>
      <c r="F10" s="48">
        <f t="shared" si="0"/>
        <v>6</v>
      </c>
      <c r="G10" s="9">
        <f t="shared" ca="1" si="1"/>
        <v>43206</v>
      </c>
    </row>
    <row r="11" spans="2:7" ht="24.95" customHeight="1" thickBot="1" x14ac:dyDescent="0.4">
      <c r="B11" s="19" t="s">
        <v>88</v>
      </c>
      <c r="C11" s="20" t="s">
        <v>11</v>
      </c>
      <c r="D11" s="44">
        <v>0</v>
      </c>
      <c r="E11" s="44">
        <v>80</v>
      </c>
      <c r="F11" s="48">
        <f t="shared" si="0"/>
        <v>7</v>
      </c>
      <c r="G11" s="9">
        <f t="shared" ca="1" si="1"/>
        <v>43206</v>
      </c>
    </row>
    <row r="12" spans="2:7" ht="24.95" customHeight="1" thickBot="1" x14ac:dyDescent="0.4">
      <c r="B12" s="19" t="s">
        <v>84</v>
      </c>
      <c r="C12" s="20" t="s">
        <v>13</v>
      </c>
      <c r="D12" s="44">
        <v>24</v>
      </c>
      <c r="E12" s="44">
        <v>72</v>
      </c>
      <c r="F12" s="48">
        <f t="shared" si="0"/>
        <v>8</v>
      </c>
      <c r="G12" s="9">
        <f t="shared" ca="1" si="1"/>
        <v>43206</v>
      </c>
    </row>
    <row r="13" spans="2:7" ht="24.95" customHeight="1" thickBot="1" x14ac:dyDescent="0.4">
      <c r="B13" s="19" t="s">
        <v>191</v>
      </c>
      <c r="C13" s="20" t="s">
        <v>13</v>
      </c>
      <c r="D13" s="44">
        <v>6</v>
      </c>
      <c r="E13" s="44">
        <v>70</v>
      </c>
      <c r="F13" s="48">
        <f t="shared" si="0"/>
        <v>9</v>
      </c>
      <c r="G13" s="9">
        <f t="shared" ca="1" si="1"/>
        <v>43206</v>
      </c>
    </row>
    <row r="14" spans="2:7" ht="24.95" customHeight="1" thickBot="1" x14ac:dyDescent="0.4">
      <c r="B14" s="19" t="s">
        <v>123</v>
      </c>
      <c r="C14" s="20" t="s">
        <v>11</v>
      </c>
      <c r="D14" s="44">
        <v>22</v>
      </c>
      <c r="E14" s="44">
        <v>58</v>
      </c>
      <c r="F14" s="48">
        <f t="shared" si="0"/>
        <v>10</v>
      </c>
      <c r="G14" s="9">
        <f t="shared" ca="1" si="1"/>
        <v>43206</v>
      </c>
    </row>
    <row r="15" spans="2:7" ht="24.95" customHeight="1" thickBot="1" x14ac:dyDescent="0.4">
      <c r="B15" s="19" t="s">
        <v>196</v>
      </c>
      <c r="C15" s="20" t="s">
        <v>13</v>
      </c>
      <c r="D15" s="44">
        <v>0</v>
      </c>
      <c r="E15" s="44">
        <v>54</v>
      </c>
      <c r="F15" s="48">
        <f t="shared" si="0"/>
        <v>11</v>
      </c>
      <c r="G15" s="9">
        <f t="shared" ca="1" si="1"/>
        <v>43206</v>
      </c>
    </row>
    <row r="16" spans="2:7" ht="24.95" customHeight="1" thickBot="1" x14ac:dyDescent="0.4">
      <c r="B16" s="19" t="s">
        <v>144</v>
      </c>
      <c r="C16" s="20" t="s">
        <v>13</v>
      </c>
      <c r="D16" s="44">
        <v>8</v>
      </c>
      <c r="E16" s="44">
        <v>44</v>
      </c>
      <c r="F16" s="48">
        <f t="shared" si="0"/>
        <v>12</v>
      </c>
      <c r="G16" s="9">
        <f t="shared" ca="1" si="1"/>
        <v>43206</v>
      </c>
    </row>
    <row r="17" spans="2:7" ht="24.95" customHeight="1" thickBot="1" x14ac:dyDescent="0.4">
      <c r="B17" s="19" t="s">
        <v>193</v>
      </c>
      <c r="C17" s="20" t="s">
        <v>13</v>
      </c>
      <c r="D17" s="44">
        <v>10</v>
      </c>
      <c r="E17" s="44">
        <v>38</v>
      </c>
      <c r="F17" s="48">
        <f t="shared" si="0"/>
        <v>13</v>
      </c>
      <c r="G17" s="9">
        <f t="shared" ca="1" si="1"/>
        <v>43206</v>
      </c>
    </row>
    <row r="18" spans="2:7" ht="24.95" customHeight="1" thickBot="1" x14ac:dyDescent="0.4">
      <c r="B18" s="19" t="s">
        <v>81</v>
      </c>
      <c r="C18" s="20" t="s">
        <v>13</v>
      </c>
      <c r="D18" s="44">
        <v>2</v>
      </c>
      <c r="E18" s="44">
        <v>34</v>
      </c>
      <c r="F18" s="48">
        <f t="shared" si="0"/>
        <v>14</v>
      </c>
      <c r="G18" s="9">
        <f t="shared" ca="1" si="1"/>
        <v>43206</v>
      </c>
    </row>
    <row r="19" spans="2:7" ht="24.95" customHeight="1" thickBot="1" x14ac:dyDescent="0.4">
      <c r="B19" s="19" t="s">
        <v>195</v>
      </c>
      <c r="C19" s="20" t="s">
        <v>11</v>
      </c>
      <c r="D19" s="44">
        <v>0</v>
      </c>
      <c r="E19" s="44">
        <v>26</v>
      </c>
      <c r="F19" s="48">
        <f t="shared" si="0"/>
        <v>15</v>
      </c>
      <c r="G19" s="9">
        <f t="shared" ca="1" si="1"/>
        <v>43206</v>
      </c>
    </row>
    <row r="20" spans="2:7" ht="24.95" customHeight="1" thickBot="1" x14ac:dyDescent="0.4">
      <c r="B20" s="19" t="s">
        <v>85</v>
      </c>
      <c r="C20" s="20" t="s">
        <v>13</v>
      </c>
      <c r="D20" s="44">
        <v>8</v>
      </c>
      <c r="E20" s="44">
        <v>26</v>
      </c>
      <c r="F20" s="48">
        <f t="shared" si="0"/>
        <v>15</v>
      </c>
      <c r="G20" s="9"/>
    </row>
    <row r="21" spans="2:7" ht="24.95" customHeight="1" thickBot="1" x14ac:dyDescent="0.4">
      <c r="B21" s="19" t="s">
        <v>198</v>
      </c>
      <c r="C21" s="20" t="s">
        <v>13</v>
      </c>
      <c r="D21" s="44">
        <v>0</v>
      </c>
      <c r="E21" s="44">
        <v>24</v>
      </c>
      <c r="F21" s="48">
        <f t="shared" si="0"/>
        <v>17</v>
      </c>
      <c r="G21" s="9">
        <f t="shared" ca="1" si="1"/>
        <v>43206</v>
      </c>
    </row>
    <row r="22" spans="2:7" ht="24.95" customHeight="1" thickBot="1" x14ac:dyDescent="0.4">
      <c r="B22" s="19" t="s">
        <v>82</v>
      </c>
      <c r="C22" s="20" t="s">
        <v>13</v>
      </c>
      <c r="D22" s="44">
        <v>4</v>
      </c>
      <c r="E22" s="44">
        <v>16</v>
      </c>
      <c r="F22" s="48">
        <f t="shared" si="0"/>
        <v>18</v>
      </c>
      <c r="G22" s="9">
        <f t="shared" ca="1" si="1"/>
        <v>43206</v>
      </c>
    </row>
    <row r="23" spans="2:7" ht="24.95" customHeight="1" thickBot="1" x14ac:dyDescent="0.4">
      <c r="B23" s="19" t="s">
        <v>126</v>
      </c>
      <c r="C23" s="20" t="s">
        <v>13</v>
      </c>
      <c r="D23" s="44">
        <v>4</v>
      </c>
      <c r="E23" s="44">
        <v>14</v>
      </c>
      <c r="F23" s="48">
        <f t="shared" si="0"/>
        <v>19</v>
      </c>
      <c r="G23" s="9">
        <f t="shared" ca="1" si="1"/>
        <v>43206</v>
      </c>
    </row>
    <row r="24" spans="2:7" ht="24.95" customHeight="1" thickBot="1" x14ac:dyDescent="0.4">
      <c r="B24" s="19" t="s">
        <v>125</v>
      </c>
      <c r="C24" s="20" t="s">
        <v>13</v>
      </c>
      <c r="D24" s="44">
        <v>2</v>
      </c>
      <c r="E24" s="44">
        <v>2</v>
      </c>
      <c r="F24" s="48">
        <f t="shared" si="0"/>
        <v>20</v>
      </c>
      <c r="G24" s="9">
        <f t="shared" ca="1" si="1"/>
        <v>43206</v>
      </c>
    </row>
    <row r="25" spans="2:7" ht="24.95" customHeight="1" thickBot="1" x14ac:dyDescent="0.4">
      <c r="B25" s="19" t="s">
        <v>124</v>
      </c>
      <c r="C25" s="20" t="s">
        <v>13</v>
      </c>
      <c r="D25" s="44">
        <v>2</v>
      </c>
      <c r="E25" s="44">
        <v>2</v>
      </c>
      <c r="F25" s="48">
        <f t="shared" si="0"/>
        <v>20</v>
      </c>
      <c r="G25" s="9">
        <f t="shared" ca="1" si="1"/>
        <v>43206</v>
      </c>
    </row>
    <row r="26" spans="2:7" ht="24.95" customHeight="1" x14ac:dyDescent="0.35">
      <c r="B26" s="50"/>
      <c r="C26" s="51"/>
      <c r="D26" s="55"/>
      <c r="E26" s="55"/>
      <c r="F26" s="53"/>
      <c r="G26" s="9">
        <f t="shared" ca="1" si="1"/>
        <v>43206</v>
      </c>
    </row>
  </sheetData>
  <sortState ref="B5:F25">
    <sortCondition ref="F5:F25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25"/>
  <sheetViews>
    <sheetView zoomScaleNormal="100" workbookViewId="0">
      <selection activeCell="E26" sqref="E26"/>
    </sheetView>
  </sheetViews>
  <sheetFormatPr defaultColWidth="20.28515625" defaultRowHeight="24.95" customHeight="1" x14ac:dyDescent="0.25"/>
  <cols>
    <col min="1" max="1" width="7.85546875" customWidth="1"/>
    <col min="2" max="2" width="10.85546875" customWidth="1"/>
    <col min="3" max="3" width="22" customWidth="1"/>
    <col min="4" max="4" width="25.28515625" customWidth="1"/>
    <col min="5" max="5" width="17" customWidth="1"/>
  </cols>
  <sheetData>
    <row r="2" spans="2:7" ht="24.95" customHeight="1" x14ac:dyDescent="0.35">
      <c r="B2" s="145" t="s">
        <v>187</v>
      </c>
      <c r="C2" s="145"/>
      <c r="D2" s="145"/>
      <c r="E2" s="145"/>
    </row>
    <row r="4" spans="2:7" ht="24.95" customHeight="1" x14ac:dyDescent="0.35">
      <c r="B4" s="56" t="s">
        <v>21</v>
      </c>
      <c r="C4" s="56" t="s">
        <v>79</v>
      </c>
      <c r="D4" s="56" t="s">
        <v>0</v>
      </c>
      <c r="E4" s="56" t="s">
        <v>80</v>
      </c>
      <c r="F4" s="11"/>
      <c r="G4" s="11"/>
    </row>
    <row r="5" spans="2:7" ht="24.95" customHeight="1" x14ac:dyDescent="0.35">
      <c r="B5" s="129">
        <f t="shared" ref="B5:B24" si="0">RANK(E5,$E$5:$E$24,0)</f>
        <v>1</v>
      </c>
      <c r="C5" s="126" t="s">
        <v>200</v>
      </c>
      <c r="D5" s="127" t="s">
        <v>108</v>
      </c>
      <c r="E5" s="128">
        <v>31</v>
      </c>
      <c r="F5" s="11"/>
      <c r="G5" s="11"/>
    </row>
    <row r="6" spans="2:7" ht="24.95" customHeight="1" x14ac:dyDescent="0.35">
      <c r="B6" s="129">
        <f t="shared" si="0"/>
        <v>2</v>
      </c>
      <c r="C6" s="126" t="s">
        <v>201</v>
      </c>
      <c r="D6" s="127" t="s">
        <v>109</v>
      </c>
      <c r="E6" s="128">
        <v>30</v>
      </c>
      <c r="F6" s="11"/>
      <c r="G6" s="11"/>
    </row>
    <row r="7" spans="2:7" ht="24.95" customHeight="1" x14ac:dyDescent="0.35">
      <c r="B7" s="129">
        <f t="shared" si="0"/>
        <v>3</v>
      </c>
      <c r="C7" s="126" t="s">
        <v>202</v>
      </c>
      <c r="D7" s="127" t="s">
        <v>110</v>
      </c>
      <c r="E7" s="128">
        <v>25</v>
      </c>
      <c r="F7" s="11"/>
      <c r="G7" s="11"/>
    </row>
    <row r="8" spans="2:7" ht="24.95" customHeight="1" x14ac:dyDescent="0.35">
      <c r="B8" s="129">
        <f t="shared" si="0"/>
        <v>4</v>
      </c>
      <c r="C8" s="126" t="s">
        <v>203</v>
      </c>
      <c r="D8" s="127" t="s">
        <v>109</v>
      </c>
      <c r="E8" s="128">
        <v>22</v>
      </c>
      <c r="F8" s="11"/>
      <c r="G8" s="11"/>
    </row>
    <row r="9" spans="2:7" ht="24.95" customHeight="1" x14ac:dyDescent="0.35">
      <c r="B9" s="129">
        <f t="shared" si="0"/>
        <v>5</v>
      </c>
      <c r="C9" s="126" t="s">
        <v>217</v>
      </c>
      <c r="D9" s="127" t="s">
        <v>107</v>
      </c>
      <c r="E9" s="128">
        <v>21</v>
      </c>
      <c r="F9" s="11"/>
      <c r="G9" s="11"/>
    </row>
    <row r="10" spans="2:7" ht="24.95" customHeight="1" x14ac:dyDescent="0.35">
      <c r="B10" s="129">
        <f t="shared" si="0"/>
        <v>6</v>
      </c>
      <c r="C10" s="126" t="s">
        <v>216</v>
      </c>
      <c r="D10" s="127" t="s">
        <v>111</v>
      </c>
      <c r="E10" s="128">
        <v>19</v>
      </c>
      <c r="F10" s="11"/>
      <c r="G10" s="11"/>
    </row>
    <row r="11" spans="2:7" ht="24.95" customHeight="1" x14ac:dyDescent="0.35">
      <c r="B11" s="129">
        <f t="shared" si="0"/>
        <v>7</v>
      </c>
      <c r="C11" s="126" t="s">
        <v>215</v>
      </c>
      <c r="D11" s="127" t="s">
        <v>107</v>
      </c>
      <c r="E11" s="128">
        <v>16</v>
      </c>
      <c r="F11" s="11"/>
      <c r="G11" s="11"/>
    </row>
    <row r="12" spans="2:7" ht="24.95" customHeight="1" x14ac:dyDescent="0.35">
      <c r="B12" s="129">
        <f t="shared" si="0"/>
        <v>7</v>
      </c>
      <c r="C12" s="126" t="s">
        <v>214</v>
      </c>
      <c r="D12" s="127" t="s">
        <v>107</v>
      </c>
      <c r="E12" s="128">
        <v>16</v>
      </c>
      <c r="F12" s="11"/>
      <c r="G12" s="11"/>
    </row>
    <row r="13" spans="2:7" ht="24.95" customHeight="1" x14ac:dyDescent="0.35">
      <c r="B13" s="129">
        <f t="shared" si="0"/>
        <v>7</v>
      </c>
      <c r="C13" s="126" t="s">
        <v>213</v>
      </c>
      <c r="D13" s="127" t="s">
        <v>110</v>
      </c>
      <c r="E13" s="128">
        <v>16</v>
      </c>
      <c r="F13" s="11"/>
      <c r="G13" s="11"/>
    </row>
    <row r="14" spans="2:7" ht="24.95" customHeight="1" x14ac:dyDescent="0.35">
      <c r="B14" s="129">
        <f t="shared" si="0"/>
        <v>7</v>
      </c>
      <c r="C14" s="126" t="s">
        <v>212</v>
      </c>
      <c r="D14" s="127" t="s">
        <v>107</v>
      </c>
      <c r="E14" s="128">
        <v>16</v>
      </c>
      <c r="F14" s="11"/>
      <c r="G14" s="11"/>
    </row>
    <row r="15" spans="2:7" ht="24.95" customHeight="1" x14ac:dyDescent="0.35">
      <c r="B15" s="129">
        <f t="shared" si="0"/>
        <v>11</v>
      </c>
      <c r="C15" s="126" t="s">
        <v>211</v>
      </c>
      <c r="D15" s="127" t="s">
        <v>108</v>
      </c>
      <c r="E15" s="128">
        <v>14</v>
      </c>
      <c r="F15" s="11"/>
      <c r="G15" s="11"/>
    </row>
    <row r="16" spans="2:7" ht="24.95" customHeight="1" x14ac:dyDescent="0.35">
      <c r="B16" s="105">
        <f t="shared" si="0"/>
        <v>11</v>
      </c>
      <c r="C16" s="106" t="s">
        <v>81</v>
      </c>
      <c r="D16" s="107" t="s">
        <v>6</v>
      </c>
      <c r="E16" s="105">
        <v>14</v>
      </c>
      <c r="F16" s="11"/>
      <c r="G16" s="11"/>
    </row>
    <row r="17" spans="2:7" ht="24.95" customHeight="1" x14ac:dyDescent="0.35">
      <c r="B17" s="129">
        <f t="shared" si="0"/>
        <v>11</v>
      </c>
      <c r="C17" s="126" t="s">
        <v>210</v>
      </c>
      <c r="D17" s="127" t="s">
        <v>111</v>
      </c>
      <c r="E17" s="128">
        <v>14</v>
      </c>
      <c r="F17" s="11"/>
      <c r="G17" s="11"/>
    </row>
    <row r="18" spans="2:7" ht="24.95" customHeight="1" x14ac:dyDescent="0.35">
      <c r="B18" s="129">
        <f t="shared" si="0"/>
        <v>11</v>
      </c>
      <c r="C18" s="126" t="s">
        <v>209</v>
      </c>
      <c r="D18" s="127" t="s">
        <v>109</v>
      </c>
      <c r="E18" s="128">
        <v>14</v>
      </c>
      <c r="F18" s="11"/>
      <c r="G18" s="11"/>
    </row>
    <row r="19" spans="2:7" ht="24.95" customHeight="1" x14ac:dyDescent="0.35">
      <c r="B19" s="129">
        <f t="shared" si="0"/>
        <v>15</v>
      </c>
      <c r="C19" s="126" t="s">
        <v>208</v>
      </c>
      <c r="D19" s="127" t="s">
        <v>110</v>
      </c>
      <c r="E19" s="128">
        <v>13</v>
      </c>
      <c r="F19" s="11"/>
      <c r="G19" s="11"/>
    </row>
    <row r="20" spans="2:7" ht="24.95" customHeight="1" x14ac:dyDescent="0.35">
      <c r="B20" s="129">
        <f t="shared" si="0"/>
        <v>15</v>
      </c>
      <c r="C20" s="126" t="s">
        <v>207</v>
      </c>
      <c r="D20" s="127" t="s">
        <v>111</v>
      </c>
      <c r="E20" s="128">
        <v>13</v>
      </c>
      <c r="F20" s="11"/>
      <c r="G20" s="11"/>
    </row>
    <row r="21" spans="2:7" ht="24.95" customHeight="1" x14ac:dyDescent="0.35">
      <c r="B21" s="129">
        <f t="shared" si="0"/>
        <v>17</v>
      </c>
      <c r="C21" s="126" t="s">
        <v>206</v>
      </c>
      <c r="D21" s="127" t="s">
        <v>107</v>
      </c>
      <c r="E21" s="128">
        <v>12</v>
      </c>
      <c r="F21" s="11"/>
      <c r="G21" s="11"/>
    </row>
    <row r="22" spans="2:7" ht="24.95" customHeight="1" x14ac:dyDescent="0.35">
      <c r="B22" s="129">
        <f t="shared" si="0"/>
        <v>18</v>
      </c>
      <c r="C22" s="126" t="s">
        <v>205</v>
      </c>
      <c r="D22" s="127" t="s">
        <v>108</v>
      </c>
      <c r="E22" s="128">
        <v>11</v>
      </c>
      <c r="F22" s="11"/>
      <c r="G22" s="11"/>
    </row>
    <row r="23" spans="2:7" ht="24.95" customHeight="1" x14ac:dyDescent="0.35">
      <c r="B23" s="129">
        <f t="shared" si="0"/>
        <v>18</v>
      </c>
      <c r="C23" s="126" t="s">
        <v>204</v>
      </c>
      <c r="D23" s="127" t="s">
        <v>112</v>
      </c>
      <c r="E23" s="128">
        <v>11</v>
      </c>
      <c r="F23" s="11"/>
      <c r="G23" s="11"/>
    </row>
    <row r="24" spans="2:7" ht="24.95" customHeight="1" x14ac:dyDescent="0.35">
      <c r="B24" s="129">
        <f t="shared" si="0"/>
        <v>18</v>
      </c>
      <c r="C24" s="126" t="s">
        <v>83</v>
      </c>
      <c r="D24" s="127" t="s">
        <v>5</v>
      </c>
      <c r="E24" s="128">
        <v>11</v>
      </c>
      <c r="F24" s="11"/>
      <c r="G24" s="11"/>
    </row>
    <row r="25" spans="2:7" ht="24.95" customHeight="1" x14ac:dyDescent="0.25">
      <c r="B25" s="117"/>
      <c r="C25" s="117"/>
      <c r="D25" s="117"/>
      <c r="E25" s="117"/>
    </row>
  </sheetData>
  <sortState ref="B5:E24">
    <sortCondition ref="B5"/>
  </sortState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25"/>
  <sheetViews>
    <sheetView zoomScale="85" zoomScaleNormal="85" workbookViewId="0">
      <selection activeCell="H13" sqref="H13"/>
    </sheetView>
  </sheetViews>
  <sheetFormatPr defaultColWidth="20.28515625" defaultRowHeight="15" x14ac:dyDescent="0.25"/>
  <cols>
    <col min="1" max="1" width="5.7109375" customWidth="1"/>
    <col min="2" max="2" width="10.85546875" customWidth="1"/>
    <col min="3" max="3" width="26.140625" customWidth="1"/>
    <col min="4" max="4" width="31" customWidth="1"/>
    <col min="5" max="5" width="17.42578125" customWidth="1"/>
  </cols>
  <sheetData>
    <row r="2" spans="2:7" ht="24.95" customHeight="1" x14ac:dyDescent="0.3">
      <c r="B2" s="147" t="s">
        <v>243</v>
      </c>
      <c r="C2" s="147"/>
      <c r="D2" s="147"/>
      <c r="E2" s="147"/>
    </row>
    <row r="4" spans="2:7" ht="24.95" customHeight="1" x14ac:dyDescent="0.35">
      <c r="B4" s="56" t="s">
        <v>21</v>
      </c>
      <c r="C4" s="56" t="s">
        <v>79</v>
      </c>
      <c r="D4" s="56" t="s">
        <v>0</v>
      </c>
      <c r="E4" s="56" t="s">
        <v>80</v>
      </c>
      <c r="F4" s="11"/>
      <c r="G4" s="11"/>
    </row>
    <row r="5" spans="2:7" ht="24.95" customHeight="1" x14ac:dyDescent="0.35">
      <c r="B5" s="105">
        <f t="shared" ref="B5:B24" si="0">RANK(E5,$E$5:$E$24,0)</f>
        <v>1</v>
      </c>
      <c r="C5" s="106" t="s">
        <v>81</v>
      </c>
      <c r="D5" s="107" t="s">
        <v>6</v>
      </c>
      <c r="E5" s="105">
        <v>7</v>
      </c>
      <c r="F5" s="11"/>
      <c r="G5" s="11"/>
    </row>
    <row r="6" spans="2:7" ht="24.95" customHeight="1" x14ac:dyDescent="0.35">
      <c r="B6" s="129">
        <f t="shared" si="0"/>
        <v>2</v>
      </c>
      <c r="C6" s="126" t="s">
        <v>200</v>
      </c>
      <c r="D6" s="127" t="s">
        <v>108</v>
      </c>
      <c r="E6" s="128">
        <v>6</v>
      </c>
      <c r="F6" s="11"/>
      <c r="G6" s="11"/>
    </row>
    <row r="7" spans="2:7" ht="24.95" customHeight="1" x14ac:dyDescent="0.35">
      <c r="B7" s="129">
        <f t="shared" si="0"/>
        <v>2</v>
      </c>
      <c r="C7" s="126" t="s">
        <v>244</v>
      </c>
      <c r="D7" s="127" t="s">
        <v>108</v>
      </c>
      <c r="E7" s="128">
        <v>6</v>
      </c>
      <c r="F7" s="11"/>
      <c r="G7" s="11"/>
    </row>
    <row r="8" spans="2:7" ht="24.95" customHeight="1" x14ac:dyDescent="0.35">
      <c r="B8" s="129">
        <f t="shared" si="0"/>
        <v>4</v>
      </c>
      <c r="C8" s="126" t="s">
        <v>232</v>
      </c>
      <c r="D8" s="127" t="s">
        <v>107</v>
      </c>
      <c r="E8" s="128">
        <v>5</v>
      </c>
      <c r="F8" s="11"/>
      <c r="G8" s="11"/>
    </row>
    <row r="9" spans="2:7" ht="24.95" customHeight="1" x14ac:dyDescent="0.35">
      <c r="B9" s="129">
        <f t="shared" si="0"/>
        <v>5</v>
      </c>
      <c r="C9" s="126" t="s">
        <v>214</v>
      </c>
      <c r="D9" s="127" t="s">
        <v>107</v>
      </c>
      <c r="E9" s="128">
        <v>4</v>
      </c>
      <c r="F9" s="11"/>
      <c r="G9" s="11"/>
    </row>
    <row r="10" spans="2:7" ht="24.95" customHeight="1" x14ac:dyDescent="0.35">
      <c r="B10" s="129">
        <f t="shared" si="0"/>
        <v>5</v>
      </c>
      <c r="C10" s="126" t="s">
        <v>203</v>
      </c>
      <c r="D10" s="127" t="s">
        <v>109</v>
      </c>
      <c r="E10" s="128">
        <v>4</v>
      </c>
      <c r="F10" s="11"/>
      <c r="G10" s="11"/>
    </row>
    <row r="11" spans="2:7" ht="24.95" customHeight="1" x14ac:dyDescent="0.35">
      <c r="B11" s="129">
        <f t="shared" si="0"/>
        <v>5</v>
      </c>
      <c r="C11" s="126" t="s">
        <v>211</v>
      </c>
      <c r="D11" s="127" t="s">
        <v>108</v>
      </c>
      <c r="E11" s="128">
        <v>4</v>
      </c>
      <c r="F11" s="11"/>
      <c r="G11" s="11"/>
    </row>
    <row r="12" spans="2:7" ht="24.95" customHeight="1" x14ac:dyDescent="0.35">
      <c r="B12" s="129">
        <f t="shared" si="0"/>
        <v>8</v>
      </c>
      <c r="C12" s="126" t="s">
        <v>208</v>
      </c>
      <c r="D12" s="127" t="s">
        <v>110</v>
      </c>
      <c r="E12" s="128">
        <v>3</v>
      </c>
      <c r="F12" s="11"/>
      <c r="G12" s="11"/>
    </row>
    <row r="13" spans="2:7" ht="24.95" customHeight="1" x14ac:dyDescent="0.35">
      <c r="B13" s="129">
        <f t="shared" si="0"/>
        <v>8</v>
      </c>
      <c r="C13" s="126" t="s">
        <v>212</v>
      </c>
      <c r="D13" s="127" t="s">
        <v>107</v>
      </c>
      <c r="E13" s="128">
        <v>3</v>
      </c>
      <c r="F13" s="11"/>
      <c r="G13" s="11"/>
    </row>
    <row r="14" spans="2:7" ht="24.95" customHeight="1" x14ac:dyDescent="0.35">
      <c r="B14" s="129">
        <f t="shared" si="0"/>
        <v>8</v>
      </c>
      <c r="C14" s="126" t="s">
        <v>231</v>
      </c>
      <c r="D14" s="127" t="s">
        <v>107</v>
      </c>
      <c r="E14" s="128">
        <v>3</v>
      </c>
      <c r="F14" s="11"/>
      <c r="G14" s="11"/>
    </row>
    <row r="15" spans="2:7" ht="24.95" customHeight="1" x14ac:dyDescent="0.35">
      <c r="B15" s="129">
        <f t="shared" si="0"/>
        <v>8</v>
      </c>
      <c r="C15" s="126" t="s">
        <v>201</v>
      </c>
      <c r="D15" s="127" t="s">
        <v>109</v>
      </c>
      <c r="E15" s="128">
        <v>3</v>
      </c>
      <c r="F15" s="11"/>
      <c r="G15" s="11"/>
    </row>
    <row r="16" spans="2:7" ht="24.95" customHeight="1" x14ac:dyDescent="0.35">
      <c r="B16" s="129">
        <f t="shared" si="0"/>
        <v>8</v>
      </c>
      <c r="C16" s="126" t="s">
        <v>209</v>
      </c>
      <c r="D16" s="127" t="s">
        <v>109</v>
      </c>
      <c r="E16" s="128">
        <v>3</v>
      </c>
      <c r="F16" s="11"/>
      <c r="G16" s="11"/>
    </row>
    <row r="17" spans="2:7" ht="24.95" customHeight="1" x14ac:dyDescent="0.35">
      <c r="B17" s="129">
        <f t="shared" si="0"/>
        <v>8</v>
      </c>
      <c r="C17" s="126" t="s">
        <v>205</v>
      </c>
      <c r="D17" s="127" t="s">
        <v>108</v>
      </c>
      <c r="E17" s="128">
        <v>3</v>
      </c>
      <c r="F17" s="11"/>
      <c r="G17" s="11"/>
    </row>
    <row r="18" spans="2:7" ht="24.95" customHeight="1" x14ac:dyDescent="0.35">
      <c r="B18" s="105">
        <f t="shared" si="0"/>
        <v>8</v>
      </c>
      <c r="C18" s="106" t="s">
        <v>85</v>
      </c>
      <c r="D18" s="107" t="s">
        <v>6</v>
      </c>
      <c r="E18" s="105">
        <v>3</v>
      </c>
      <c r="F18" s="11"/>
      <c r="G18" s="11"/>
    </row>
    <row r="19" spans="2:7" ht="24.95" customHeight="1" x14ac:dyDescent="0.35">
      <c r="B19" s="129">
        <f t="shared" si="0"/>
        <v>15</v>
      </c>
      <c r="C19" s="126" t="s">
        <v>217</v>
      </c>
      <c r="D19" s="127" t="s">
        <v>107</v>
      </c>
      <c r="E19" s="128">
        <v>2</v>
      </c>
      <c r="F19" s="11"/>
      <c r="G19" s="11"/>
    </row>
    <row r="20" spans="2:7" ht="24.95" customHeight="1" x14ac:dyDescent="0.35">
      <c r="B20" s="105">
        <f t="shared" si="0"/>
        <v>15</v>
      </c>
      <c r="C20" s="106" t="s">
        <v>191</v>
      </c>
      <c r="D20" s="107" t="s">
        <v>6</v>
      </c>
      <c r="E20" s="105">
        <v>2</v>
      </c>
      <c r="F20" s="11"/>
      <c r="G20" s="11"/>
    </row>
    <row r="21" spans="2:7" ht="24.95" customHeight="1" x14ac:dyDescent="0.35">
      <c r="B21" s="105">
        <f t="shared" si="0"/>
        <v>15</v>
      </c>
      <c r="C21" s="106" t="s">
        <v>183</v>
      </c>
      <c r="D21" s="107" t="s">
        <v>6</v>
      </c>
      <c r="E21" s="105">
        <v>2</v>
      </c>
      <c r="F21" s="11"/>
      <c r="G21" s="11"/>
    </row>
    <row r="22" spans="2:7" ht="24.95" customHeight="1" x14ac:dyDescent="0.35">
      <c r="B22" s="129">
        <f t="shared" si="0"/>
        <v>15</v>
      </c>
      <c r="C22" s="126" t="s">
        <v>228</v>
      </c>
      <c r="D22" s="127" t="s">
        <v>112</v>
      </c>
      <c r="E22" s="128">
        <v>2</v>
      </c>
      <c r="F22" s="11"/>
      <c r="G22" s="11"/>
    </row>
    <row r="23" spans="2:7" ht="24.95" customHeight="1" x14ac:dyDescent="0.35">
      <c r="B23" s="129">
        <f t="shared" si="0"/>
        <v>15</v>
      </c>
      <c r="C23" s="126" t="s">
        <v>229</v>
      </c>
      <c r="D23" s="127" t="s">
        <v>107</v>
      </c>
      <c r="E23" s="128">
        <v>2</v>
      </c>
      <c r="F23" s="11"/>
      <c r="G23" s="11"/>
    </row>
    <row r="24" spans="2:7" ht="24.95" customHeight="1" x14ac:dyDescent="0.35">
      <c r="B24" s="129">
        <f t="shared" si="0"/>
        <v>15</v>
      </c>
      <c r="C24" s="126" t="s">
        <v>230</v>
      </c>
      <c r="D24" s="127" t="s">
        <v>108</v>
      </c>
      <c r="E24" s="128">
        <v>2</v>
      </c>
      <c r="F24" s="11"/>
      <c r="G24" s="11"/>
    </row>
    <row r="25" spans="2:7" ht="24.95" customHeight="1" x14ac:dyDescent="0.25">
      <c r="B25" s="117"/>
      <c r="C25" s="117"/>
      <c r="D25" s="117"/>
      <c r="E25" s="117"/>
    </row>
  </sheetData>
  <sortState ref="B5:E24">
    <sortCondition ref="B5:B24"/>
    <sortCondition ref="C5:C24"/>
  </sortState>
  <mergeCells count="1">
    <mergeCell ref="B2:E2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25"/>
  <sheetViews>
    <sheetView workbookViewId="0">
      <selection activeCell="H5" sqref="H5"/>
    </sheetView>
  </sheetViews>
  <sheetFormatPr defaultColWidth="20.28515625" defaultRowHeight="15" x14ac:dyDescent="0.25"/>
  <cols>
    <col min="1" max="1" width="7.85546875" customWidth="1"/>
    <col min="2" max="2" width="10.85546875" customWidth="1"/>
    <col min="3" max="3" width="22" customWidth="1"/>
    <col min="4" max="4" width="25.28515625" customWidth="1"/>
    <col min="5" max="5" width="17" customWidth="1"/>
  </cols>
  <sheetData>
    <row r="2" spans="2:6" ht="20.25" x14ac:dyDescent="0.3">
      <c r="B2" s="148" t="s">
        <v>246</v>
      </c>
      <c r="C2" s="148"/>
      <c r="D2" s="148"/>
      <c r="E2" s="148"/>
    </row>
    <row r="4" spans="2:6" ht="21" x14ac:dyDescent="0.35">
      <c r="B4" s="56" t="s">
        <v>21</v>
      </c>
      <c r="C4" s="56" t="s">
        <v>79</v>
      </c>
      <c r="D4" s="56" t="s">
        <v>0</v>
      </c>
      <c r="E4" s="56" t="s">
        <v>80</v>
      </c>
      <c r="F4" s="11"/>
    </row>
    <row r="5" spans="2:6" ht="21" x14ac:dyDescent="0.35">
      <c r="B5" s="129">
        <f t="shared" ref="B5:B24" si="0">RANK(E5,$E$5:$E$24,0)</f>
        <v>1</v>
      </c>
      <c r="C5" s="126" t="s">
        <v>200</v>
      </c>
      <c r="D5" s="127" t="s">
        <v>108</v>
      </c>
      <c r="E5" s="128">
        <v>37</v>
      </c>
      <c r="F5" s="11"/>
    </row>
    <row r="6" spans="2:6" ht="21" x14ac:dyDescent="0.35">
      <c r="B6" s="129">
        <f t="shared" si="0"/>
        <v>2</v>
      </c>
      <c r="C6" s="126" t="s">
        <v>201</v>
      </c>
      <c r="D6" s="127" t="s">
        <v>109</v>
      </c>
      <c r="E6" s="128">
        <v>33</v>
      </c>
      <c r="F6" s="11"/>
    </row>
    <row r="7" spans="2:6" ht="21" x14ac:dyDescent="0.35">
      <c r="B7" s="129">
        <f t="shared" si="0"/>
        <v>3</v>
      </c>
      <c r="C7" s="126" t="s">
        <v>203</v>
      </c>
      <c r="D7" s="127" t="s">
        <v>109</v>
      </c>
      <c r="E7" s="128">
        <v>26</v>
      </c>
      <c r="F7" s="11"/>
    </row>
    <row r="8" spans="2:6" ht="21" x14ac:dyDescent="0.35">
      <c r="B8" s="129">
        <f t="shared" si="0"/>
        <v>4</v>
      </c>
      <c r="C8" s="126" t="s">
        <v>202</v>
      </c>
      <c r="D8" s="127" t="s">
        <v>110</v>
      </c>
      <c r="E8" s="128">
        <v>25</v>
      </c>
      <c r="F8" s="11"/>
    </row>
    <row r="9" spans="2:6" ht="21" x14ac:dyDescent="0.35">
      <c r="B9" s="129">
        <f t="shared" si="0"/>
        <v>5</v>
      </c>
      <c r="C9" s="126" t="s">
        <v>216</v>
      </c>
      <c r="D9" s="127" t="s">
        <v>111</v>
      </c>
      <c r="E9" s="128">
        <v>24</v>
      </c>
      <c r="F9" s="11"/>
    </row>
    <row r="10" spans="2:6" ht="21" x14ac:dyDescent="0.35">
      <c r="B10" s="129">
        <f t="shared" si="0"/>
        <v>6</v>
      </c>
      <c r="C10" s="126" t="s">
        <v>217</v>
      </c>
      <c r="D10" s="127" t="s">
        <v>107</v>
      </c>
      <c r="E10" s="128">
        <v>23</v>
      </c>
      <c r="F10" s="11"/>
    </row>
    <row r="11" spans="2:6" ht="21" x14ac:dyDescent="0.35">
      <c r="B11" s="105">
        <f t="shared" si="0"/>
        <v>7</v>
      </c>
      <c r="C11" s="106" t="s">
        <v>81</v>
      </c>
      <c r="D11" s="107" t="s">
        <v>6</v>
      </c>
      <c r="E11" s="105">
        <v>21</v>
      </c>
      <c r="F11" s="11"/>
    </row>
    <row r="12" spans="2:6" ht="21" x14ac:dyDescent="0.35">
      <c r="B12" s="129">
        <f t="shared" si="0"/>
        <v>8</v>
      </c>
      <c r="C12" s="126" t="s">
        <v>214</v>
      </c>
      <c r="D12" s="127" t="s">
        <v>107</v>
      </c>
      <c r="E12" s="128">
        <v>20</v>
      </c>
      <c r="F12" s="11"/>
    </row>
    <row r="13" spans="2:6" ht="21" x14ac:dyDescent="0.35">
      <c r="B13" s="129">
        <f t="shared" si="0"/>
        <v>9</v>
      </c>
      <c r="C13" s="126" t="s">
        <v>212</v>
      </c>
      <c r="D13" s="127" t="s">
        <v>107</v>
      </c>
      <c r="E13" s="128">
        <v>19</v>
      </c>
      <c r="F13" s="11"/>
    </row>
    <row r="14" spans="2:6" ht="21" x14ac:dyDescent="0.35">
      <c r="B14" s="129">
        <f t="shared" si="0"/>
        <v>10</v>
      </c>
      <c r="C14" s="126" t="s">
        <v>211</v>
      </c>
      <c r="D14" s="127" t="s">
        <v>108</v>
      </c>
      <c r="E14" s="128">
        <v>18</v>
      </c>
      <c r="F14" s="11"/>
    </row>
    <row r="15" spans="2:6" ht="21" x14ac:dyDescent="0.35">
      <c r="B15" s="129">
        <f t="shared" si="0"/>
        <v>11</v>
      </c>
      <c r="C15" s="126" t="s">
        <v>209</v>
      </c>
      <c r="D15" s="127" t="s">
        <v>109</v>
      </c>
      <c r="E15" s="128">
        <v>17</v>
      </c>
      <c r="F15" s="11"/>
    </row>
    <row r="16" spans="2:6" ht="21" x14ac:dyDescent="0.35">
      <c r="B16" s="129">
        <f t="shared" si="0"/>
        <v>12</v>
      </c>
      <c r="C16" s="126" t="s">
        <v>215</v>
      </c>
      <c r="D16" s="127" t="s">
        <v>107</v>
      </c>
      <c r="E16" s="128">
        <v>16</v>
      </c>
      <c r="F16" s="11"/>
    </row>
    <row r="17" spans="2:6" ht="21" x14ac:dyDescent="0.35">
      <c r="B17" s="129">
        <f t="shared" si="0"/>
        <v>12</v>
      </c>
      <c r="C17" s="126" t="s">
        <v>213</v>
      </c>
      <c r="D17" s="127" t="s">
        <v>110</v>
      </c>
      <c r="E17" s="128">
        <v>16</v>
      </c>
      <c r="F17" s="11"/>
    </row>
    <row r="18" spans="2:6" ht="21" x14ac:dyDescent="0.35">
      <c r="B18" s="129">
        <f t="shared" si="0"/>
        <v>12</v>
      </c>
      <c r="C18" s="126" t="s">
        <v>210</v>
      </c>
      <c r="D18" s="127" t="s">
        <v>111</v>
      </c>
      <c r="E18" s="128">
        <v>16</v>
      </c>
      <c r="F18" s="11"/>
    </row>
    <row r="19" spans="2:6" ht="21" x14ac:dyDescent="0.35">
      <c r="B19" s="129">
        <f t="shared" si="0"/>
        <v>15</v>
      </c>
      <c r="C19" s="126" t="s">
        <v>205</v>
      </c>
      <c r="D19" s="127" t="s">
        <v>108</v>
      </c>
      <c r="E19" s="128">
        <v>14</v>
      </c>
      <c r="F19" s="11"/>
    </row>
    <row r="20" spans="2:6" ht="21" x14ac:dyDescent="0.35">
      <c r="B20" s="129">
        <f t="shared" si="0"/>
        <v>16</v>
      </c>
      <c r="C20" s="126" t="s">
        <v>208</v>
      </c>
      <c r="D20" s="127" t="s">
        <v>110</v>
      </c>
      <c r="E20" s="128">
        <v>13</v>
      </c>
      <c r="F20" s="11"/>
    </row>
    <row r="21" spans="2:6" ht="21" x14ac:dyDescent="0.35">
      <c r="B21" s="129">
        <f t="shared" si="0"/>
        <v>16</v>
      </c>
      <c r="C21" s="126" t="s">
        <v>207</v>
      </c>
      <c r="D21" s="127" t="s">
        <v>111</v>
      </c>
      <c r="E21" s="128">
        <v>13</v>
      </c>
      <c r="F21" s="11"/>
    </row>
    <row r="22" spans="2:6" ht="21" x14ac:dyDescent="0.35">
      <c r="B22" s="129">
        <f t="shared" si="0"/>
        <v>16</v>
      </c>
      <c r="C22" s="126" t="s">
        <v>83</v>
      </c>
      <c r="D22" s="127" t="s">
        <v>5</v>
      </c>
      <c r="E22" s="128">
        <v>13</v>
      </c>
      <c r="F22" s="11"/>
    </row>
    <row r="23" spans="2:6" ht="21" x14ac:dyDescent="0.35">
      <c r="B23" s="129">
        <f t="shared" si="0"/>
        <v>19</v>
      </c>
      <c r="C23" s="126" t="s">
        <v>206</v>
      </c>
      <c r="D23" s="127" t="s">
        <v>107</v>
      </c>
      <c r="E23" s="128">
        <v>12</v>
      </c>
      <c r="F23" s="11"/>
    </row>
    <row r="24" spans="2:6" ht="21" x14ac:dyDescent="0.35">
      <c r="B24" s="129">
        <f t="shared" si="0"/>
        <v>20</v>
      </c>
      <c r="C24" s="126" t="s">
        <v>204</v>
      </c>
      <c r="D24" s="127" t="s">
        <v>112</v>
      </c>
      <c r="E24" s="128">
        <v>11</v>
      </c>
      <c r="F24" s="11"/>
    </row>
    <row r="25" spans="2:6" x14ac:dyDescent="0.25">
      <c r="B25" s="117"/>
      <c r="C25" s="117"/>
      <c r="D25" s="117"/>
      <c r="E25" s="117"/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G24"/>
  <sheetViews>
    <sheetView zoomScale="85" zoomScaleNormal="85" workbookViewId="0">
      <selection activeCell="K10" sqref="K10"/>
    </sheetView>
  </sheetViews>
  <sheetFormatPr defaultRowHeight="24.95" customHeight="1" x14ac:dyDescent="0.25"/>
  <cols>
    <col min="1" max="1" width="6" customWidth="1"/>
    <col min="2" max="2" width="11" customWidth="1"/>
    <col min="3" max="3" width="26.7109375" customWidth="1"/>
    <col min="4" max="4" width="25" customWidth="1"/>
    <col min="5" max="5" width="13.7109375" customWidth="1"/>
  </cols>
  <sheetData>
    <row r="2" spans="2:7" ht="50.1" customHeight="1" x14ac:dyDescent="0.35">
      <c r="B2" s="143" t="s">
        <v>188</v>
      </c>
      <c r="C2" s="143"/>
      <c r="D2" s="143"/>
      <c r="E2" s="143"/>
      <c r="F2" s="58"/>
      <c r="G2" s="58"/>
    </row>
    <row r="3" spans="2:7" ht="24.95" customHeight="1" thickBot="1" x14ac:dyDescent="0.3"/>
    <row r="4" spans="2:7" ht="24.95" customHeight="1" thickBot="1" x14ac:dyDescent="0.4">
      <c r="B4" s="60" t="s">
        <v>21</v>
      </c>
      <c r="C4" s="60" t="s">
        <v>79</v>
      </c>
      <c r="D4" s="60" t="s">
        <v>0</v>
      </c>
      <c r="E4" s="60" t="s">
        <v>89</v>
      </c>
    </row>
    <row r="5" spans="2:7" ht="24.95" customHeight="1" thickBot="1" x14ac:dyDescent="0.4">
      <c r="B5" s="85">
        <f>RANK(E5,$E$5:$E$24,0)</f>
        <v>1</v>
      </c>
      <c r="C5" s="86" t="s">
        <v>236</v>
      </c>
      <c r="D5" s="89" t="s">
        <v>112</v>
      </c>
      <c r="E5" s="90">
        <v>46</v>
      </c>
    </row>
    <row r="6" spans="2:7" ht="24.95" customHeight="1" thickBot="1" x14ac:dyDescent="0.4">
      <c r="B6" s="85">
        <f t="shared" ref="B6:B24" si="0">RANK(E6,$E$5:$E$24,0)</f>
        <v>2</v>
      </c>
      <c r="C6" s="86" t="s">
        <v>233</v>
      </c>
      <c r="D6" s="89" t="s">
        <v>108</v>
      </c>
      <c r="E6" s="90">
        <v>38</v>
      </c>
    </row>
    <row r="7" spans="2:7" ht="24.95" customHeight="1" thickBot="1" x14ac:dyDescent="0.4">
      <c r="B7" s="85">
        <f t="shared" si="0"/>
        <v>3</v>
      </c>
      <c r="C7" s="86" t="s">
        <v>87</v>
      </c>
      <c r="D7" s="89" t="s">
        <v>7</v>
      </c>
      <c r="E7" s="90">
        <v>32</v>
      </c>
    </row>
    <row r="8" spans="2:7" ht="24.95" customHeight="1" thickBot="1" x14ac:dyDescent="0.4">
      <c r="B8" s="85">
        <f t="shared" si="0"/>
        <v>3</v>
      </c>
      <c r="C8" s="86" t="s">
        <v>208</v>
      </c>
      <c r="D8" s="89" t="s">
        <v>110</v>
      </c>
      <c r="E8" s="90">
        <v>32</v>
      </c>
    </row>
    <row r="9" spans="2:7" ht="24.95" customHeight="1" thickBot="1" x14ac:dyDescent="0.4">
      <c r="B9" s="85">
        <f t="shared" si="0"/>
        <v>3</v>
      </c>
      <c r="C9" s="86" t="s">
        <v>234</v>
      </c>
      <c r="D9" s="89" t="s">
        <v>111</v>
      </c>
      <c r="E9" s="90">
        <v>32</v>
      </c>
    </row>
    <row r="10" spans="2:7" ht="24.95" customHeight="1" thickBot="1" x14ac:dyDescent="0.4">
      <c r="B10" s="85">
        <f t="shared" si="0"/>
        <v>3</v>
      </c>
      <c r="C10" s="86" t="s">
        <v>238</v>
      </c>
      <c r="D10" s="89" t="s">
        <v>5</v>
      </c>
      <c r="E10" s="90">
        <v>32</v>
      </c>
    </row>
    <row r="11" spans="2:7" ht="24.95" customHeight="1" thickBot="1" x14ac:dyDescent="0.4">
      <c r="B11" s="85">
        <f t="shared" si="0"/>
        <v>7</v>
      </c>
      <c r="C11" s="86" t="s">
        <v>216</v>
      </c>
      <c r="D11" s="89" t="s">
        <v>111</v>
      </c>
      <c r="E11" s="90">
        <v>30</v>
      </c>
    </row>
    <row r="12" spans="2:7" ht="24.95" customHeight="1" thickBot="1" x14ac:dyDescent="0.4">
      <c r="B12" s="85">
        <f t="shared" si="0"/>
        <v>7</v>
      </c>
      <c r="C12" s="86" t="s">
        <v>235</v>
      </c>
      <c r="D12" s="89" t="s">
        <v>112</v>
      </c>
      <c r="E12" s="90">
        <v>30</v>
      </c>
    </row>
    <row r="13" spans="2:7" ht="24.95" customHeight="1" thickBot="1" x14ac:dyDescent="0.4">
      <c r="B13" s="85">
        <f t="shared" si="0"/>
        <v>9</v>
      </c>
      <c r="C13" s="86" t="s">
        <v>240</v>
      </c>
      <c r="D13" s="89" t="s">
        <v>110</v>
      </c>
      <c r="E13" s="90">
        <v>28</v>
      </c>
    </row>
    <row r="14" spans="2:7" ht="24.95" customHeight="1" thickBot="1" x14ac:dyDescent="0.4">
      <c r="B14" s="85">
        <f t="shared" si="0"/>
        <v>10</v>
      </c>
      <c r="C14" s="86" t="s">
        <v>203</v>
      </c>
      <c r="D14" s="36" t="s">
        <v>109</v>
      </c>
      <c r="E14" s="90">
        <v>26</v>
      </c>
    </row>
    <row r="15" spans="2:7" ht="24.95" customHeight="1" thickBot="1" x14ac:dyDescent="0.4">
      <c r="B15" s="85">
        <f t="shared" si="0"/>
        <v>11</v>
      </c>
      <c r="C15" s="86" t="s">
        <v>237</v>
      </c>
      <c r="D15" s="89" t="s">
        <v>7</v>
      </c>
      <c r="E15" s="90">
        <v>24</v>
      </c>
    </row>
    <row r="16" spans="2:7" ht="24.95" customHeight="1" thickBot="1" x14ac:dyDescent="0.4">
      <c r="B16" s="61">
        <f t="shared" si="0"/>
        <v>11</v>
      </c>
      <c r="C16" s="63" t="s">
        <v>84</v>
      </c>
      <c r="D16" s="113" t="s">
        <v>6</v>
      </c>
      <c r="E16" s="62">
        <v>24</v>
      </c>
    </row>
    <row r="17" spans="2:5" ht="24.95" customHeight="1" thickBot="1" x14ac:dyDescent="0.4">
      <c r="B17" s="85">
        <f t="shared" si="0"/>
        <v>13</v>
      </c>
      <c r="C17" s="86" t="s">
        <v>211</v>
      </c>
      <c r="D17" s="89" t="s">
        <v>108</v>
      </c>
      <c r="E17" s="90">
        <v>22</v>
      </c>
    </row>
    <row r="18" spans="2:5" ht="24.95" customHeight="1" thickBot="1" x14ac:dyDescent="0.4">
      <c r="B18" s="85">
        <f t="shared" si="0"/>
        <v>13</v>
      </c>
      <c r="C18" s="86" t="s">
        <v>239</v>
      </c>
      <c r="D18" s="89" t="s">
        <v>108</v>
      </c>
      <c r="E18" s="90">
        <v>22</v>
      </c>
    </row>
    <row r="19" spans="2:5" ht="24.95" customHeight="1" thickBot="1" x14ac:dyDescent="0.4">
      <c r="B19" s="61">
        <f t="shared" si="0"/>
        <v>13</v>
      </c>
      <c r="C19" s="63" t="s">
        <v>123</v>
      </c>
      <c r="D19" s="113" t="s">
        <v>6</v>
      </c>
      <c r="E19" s="62">
        <v>22</v>
      </c>
    </row>
    <row r="20" spans="2:5" ht="24.95" customHeight="1" thickBot="1" x14ac:dyDescent="0.4">
      <c r="B20" s="85">
        <f t="shared" si="0"/>
        <v>16</v>
      </c>
      <c r="C20" s="86" t="s">
        <v>86</v>
      </c>
      <c r="D20" s="89" t="s">
        <v>7</v>
      </c>
      <c r="E20" s="90">
        <v>20</v>
      </c>
    </row>
    <row r="21" spans="2:5" ht="24.95" customHeight="1" thickBot="1" x14ac:dyDescent="0.4">
      <c r="B21" s="85">
        <f t="shared" si="0"/>
        <v>16</v>
      </c>
      <c r="C21" s="86" t="s">
        <v>241</v>
      </c>
      <c r="D21" s="89" t="s">
        <v>107</v>
      </c>
      <c r="E21" s="90">
        <v>20</v>
      </c>
    </row>
    <row r="22" spans="2:5" ht="24.95" customHeight="1" thickBot="1" x14ac:dyDescent="0.4">
      <c r="B22" s="85">
        <f t="shared" si="0"/>
        <v>16</v>
      </c>
      <c r="C22" s="86" t="s">
        <v>200</v>
      </c>
      <c r="D22" s="89" t="s">
        <v>108</v>
      </c>
      <c r="E22" s="90">
        <v>20</v>
      </c>
    </row>
    <row r="23" spans="2:5" ht="24.95" customHeight="1" thickBot="1" x14ac:dyDescent="0.4">
      <c r="B23" s="85">
        <f t="shared" si="0"/>
        <v>16</v>
      </c>
      <c r="C23" s="86" t="s">
        <v>242</v>
      </c>
      <c r="D23" s="36" t="s">
        <v>111</v>
      </c>
      <c r="E23" s="36">
        <v>20</v>
      </c>
    </row>
    <row r="24" spans="2:5" ht="24.95" customHeight="1" thickBot="1" x14ac:dyDescent="0.4">
      <c r="B24" s="61">
        <f t="shared" si="0"/>
        <v>16</v>
      </c>
      <c r="C24" s="63" t="s">
        <v>183</v>
      </c>
      <c r="D24" s="113" t="s">
        <v>6</v>
      </c>
      <c r="E24" s="62">
        <v>20</v>
      </c>
    </row>
  </sheetData>
  <sortState ref="B5:E27">
    <sortCondition descending="1" ref="E5:E27"/>
  </sortState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5"/>
  <sheetViews>
    <sheetView workbookViewId="0">
      <selection activeCell="F8" sqref="F8"/>
    </sheetView>
  </sheetViews>
  <sheetFormatPr defaultRowHeight="24.95" customHeight="1" x14ac:dyDescent="0.3"/>
  <cols>
    <col min="1" max="1" width="5" style="14" customWidth="1"/>
    <col min="2" max="2" width="10.42578125" style="14" customWidth="1"/>
    <col min="3" max="3" width="28.5703125" style="14" customWidth="1"/>
    <col min="4" max="4" width="17.5703125" style="14" customWidth="1"/>
    <col min="5" max="5" width="17" style="14" customWidth="1"/>
    <col min="6" max="6" width="22.85546875" style="14" customWidth="1"/>
    <col min="7" max="16384" width="9.140625" style="14"/>
  </cols>
  <sheetData>
    <row r="2" spans="1:6" ht="24.95" customHeight="1" x14ac:dyDescent="0.35">
      <c r="A2" s="15"/>
      <c r="B2" s="145" t="s">
        <v>189</v>
      </c>
      <c r="C2" s="145"/>
      <c r="D2" s="145"/>
      <c r="E2" s="145"/>
      <c r="F2" s="145"/>
    </row>
    <row r="3" spans="1:6" ht="28.5" customHeight="1" thickBot="1" x14ac:dyDescent="0.35"/>
    <row r="4" spans="1:6" ht="31.5" customHeight="1" thickBot="1" x14ac:dyDescent="0.4">
      <c r="B4" s="112" t="s">
        <v>21</v>
      </c>
      <c r="C4" s="112" t="s">
        <v>227</v>
      </c>
      <c r="D4" s="60" t="s">
        <v>98</v>
      </c>
      <c r="E4" s="60" t="s">
        <v>97</v>
      </c>
      <c r="F4" s="60" t="s">
        <v>90</v>
      </c>
    </row>
    <row r="5" spans="1:6" ht="24.95" customHeight="1" thickBot="1" x14ac:dyDescent="0.4">
      <c r="B5" s="85" t="s">
        <v>26</v>
      </c>
      <c r="C5" s="86" t="s">
        <v>109</v>
      </c>
      <c r="D5" s="87" t="s">
        <v>226</v>
      </c>
      <c r="E5" s="85">
        <v>20</v>
      </c>
      <c r="F5" s="88">
        <v>29312</v>
      </c>
    </row>
    <row r="6" spans="1:6" ht="24.95" customHeight="1" thickBot="1" x14ac:dyDescent="0.4">
      <c r="B6" s="85" t="s">
        <v>35</v>
      </c>
      <c r="C6" s="86" t="s">
        <v>5</v>
      </c>
      <c r="D6" s="87" t="s">
        <v>221</v>
      </c>
      <c r="E6" s="85">
        <v>19</v>
      </c>
      <c r="F6" s="88">
        <v>23163</v>
      </c>
    </row>
    <row r="7" spans="1:6" ht="24.95" customHeight="1" thickBot="1" x14ac:dyDescent="0.4">
      <c r="B7" s="85" t="s">
        <v>36</v>
      </c>
      <c r="C7" s="86" t="s">
        <v>107</v>
      </c>
      <c r="D7" s="87" t="s">
        <v>224</v>
      </c>
      <c r="E7" s="85">
        <v>20</v>
      </c>
      <c r="F7" s="88">
        <v>25720</v>
      </c>
    </row>
    <row r="8" spans="1:6" ht="24.95" customHeight="1" thickBot="1" x14ac:dyDescent="0.4">
      <c r="B8" s="85" t="s">
        <v>37</v>
      </c>
      <c r="C8" s="86" t="s">
        <v>112</v>
      </c>
      <c r="D8" s="87" t="s">
        <v>218</v>
      </c>
      <c r="E8" s="85">
        <v>19</v>
      </c>
      <c r="F8" s="88" t="s">
        <v>219</v>
      </c>
    </row>
    <row r="9" spans="1:6" ht="24.95" customHeight="1" thickBot="1" x14ac:dyDescent="0.4">
      <c r="B9" s="108" t="s">
        <v>38</v>
      </c>
      <c r="C9" s="109" t="s">
        <v>6</v>
      </c>
      <c r="D9" s="110" t="s">
        <v>91</v>
      </c>
      <c r="E9" s="108">
        <v>20</v>
      </c>
      <c r="F9" s="111">
        <v>18445</v>
      </c>
    </row>
    <row r="10" spans="1:6" ht="24.95" customHeight="1" thickBot="1" x14ac:dyDescent="0.4">
      <c r="B10" s="85" t="s">
        <v>39</v>
      </c>
      <c r="C10" s="86" t="s">
        <v>110</v>
      </c>
      <c r="D10" s="87" t="s">
        <v>225</v>
      </c>
      <c r="E10" s="85">
        <v>20</v>
      </c>
      <c r="F10" s="88">
        <v>25750</v>
      </c>
    </row>
    <row r="11" spans="1:6" ht="24.95" customHeight="1" thickBot="1" x14ac:dyDescent="0.4">
      <c r="B11" s="85" t="s">
        <v>40</v>
      </c>
      <c r="C11" s="86" t="s">
        <v>111</v>
      </c>
      <c r="D11" s="87" t="s">
        <v>222</v>
      </c>
      <c r="E11" s="85">
        <v>19</v>
      </c>
      <c r="F11" s="88">
        <v>15554</v>
      </c>
    </row>
    <row r="12" spans="1:6" ht="24.95" customHeight="1" thickBot="1" x14ac:dyDescent="0.4">
      <c r="B12" s="85" t="s">
        <v>41</v>
      </c>
      <c r="C12" s="86" t="s">
        <v>108</v>
      </c>
      <c r="D12" s="87" t="s">
        <v>223</v>
      </c>
      <c r="E12" s="85">
        <v>20</v>
      </c>
      <c r="F12" s="88">
        <v>18476</v>
      </c>
    </row>
    <row r="13" spans="1:6" ht="24.95" customHeight="1" thickBot="1" x14ac:dyDescent="0.4">
      <c r="B13" s="85" t="s">
        <v>42</v>
      </c>
      <c r="C13" s="86" t="s">
        <v>7</v>
      </c>
      <c r="D13" s="87" t="s">
        <v>220</v>
      </c>
      <c r="E13" s="85">
        <v>19</v>
      </c>
      <c r="F13" s="88">
        <v>17472</v>
      </c>
    </row>
    <row r="15" spans="1:6" ht="24.95" customHeight="1" x14ac:dyDescent="0.3">
      <c r="D15" s="64"/>
    </row>
  </sheetData>
  <mergeCells count="1">
    <mergeCell ref="B2:F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2"/>
  <sheetViews>
    <sheetView tabSelected="1" zoomScale="115" zoomScaleNormal="115" workbookViewId="0"/>
  </sheetViews>
  <sheetFormatPr defaultRowHeight="24.95" customHeight="1" x14ac:dyDescent="0.25"/>
  <cols>
    <col min="1" max="1" width="3.140625" customWidth="1"/>
    <col min="2" max="2" width="11" customWidth="1"/>
    <col min="3" max="3" width="24.5703125" customWidth="1"/>
    <col min="4" max="4" width="10.5703125" customWidth="1"/>
    <col min="5" max="5" width="9.5703125" customWidth="1"/>
    <col min="7" max="7" width="12" customWidth="1"/>
    <col min="9" max="9" width="10.5703125" customWidth="1"/>
    <col min="10" max="10" width="11.140625" customWidth="1"/>
    <col min="11" max="11" width="9" customWidth="1"/>
    <col min="12" max="12" width="8.42578125" customWidth="1"/>
  </cols>
  <sheetData>
    <row r="2" spans="1:12" ht="24.95" customHeight="1" x14ac:dyDescent="0.35">
      <c r="A2" s="2"/>
      <c r="B2" s="144" t="s">
        <v>106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24.9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6" customFormat="1" ht="24.95" customHeight="1" thickBot="1" x14ac:dyDescent="0.35">
      <c r="B4" s="16" t="s">
        <v>21</v>
      </c>
      <c r="C4" s="17" t="s">
        <v>0</v>
      </c>
      <c r="D4" s="16" t="s">
        <v>69</v>
      </c>
      <c r="E4" s="16" t="s">
        <v>70</v>
      </c>
      <c r="F4" s="16" t="s">
        <v>1</v>
      </c>
      <c r="G4" s="16" t="s">
        <v>71</v>
      </c>
      <c r="H4" s="16" t="s">
        <v>2</v>
      </c>
      <c r="I4" s="16" t="s">
        <v>72</v>
      </c>
      <c r="J4" s="16" t="s">
        <v>3</v>
      </c>
      <c r="K4" s="16" t="s">
        <v>73</v>
      </c>
      <c r="L4" s="16" t="s">
        <v>4</v>
      </c>
    </row>
    <row r="5" spans="1:12" s="6" customFormat="1" ht="24.95" customHeight="1" thickBot="1" x14ac:dyDescent="0.4">
      <c r="B5" s="27">
        <v>1</v>
      </c>
      <c r="C5" s="21" t="s">
        <v>107</v>
      </c>
      <c r="D5" s="27">
        <v>16</v>
      </c>
      <c r="E5" s="27">
        <v>14</v>
      </c>
      <c r="F5" s="27">
        <v>0</v>
      </c>
      <c r="G5" s="27">
        <v>1</v>
      </c>
      <c r="H5" s="27">
        <v>0</v>
      </c>
      <c r="I5" s="27">
        <v>1</v>
      </c>
      <c r="J5" s="28" t="s">
        <v>113</v>
      </c>
      <c r="K5" s="28">
        <v>51</v>
      </c>
      <c r="L5" s="27">
        <v>29</v>
      </c>
    </row>
    <row r="6" spans="1:12" s="93" customFormat="1" ht="24.95" customHeight="1" thickBot="1" x14ac:dyDescent="0.4">
      <c r="B6" s="98">
        <v>2</v>
      </c>
      <c r="C6" s="99" t="s">
        <v>110</v>
      </c>
      <c r="D6" s="27">
        <v>16</v>
      </c>
      <c r="E6" s="98">
        <v>9</v>
      </c>
      <c r="F6" s="98">
        <v>1</v>
      </c>
      <c r="G6" s="98">
        <v>1</v>
      </c>
      <c r="H6" s="98">
        <v>0</v>
      </c>
      <c r="I6" s="98">
        <v>5</v>
      </c>
      <c r="J6" s="100" t="s">
        <v>114</v>
      </c>
      <c r="K6" s="100">
        <v>24</v>
      </c>
      <c r="L6" s="98">
        <v>21</v>
      </c>
    </row>
    <row r="7" spans="1:12" s="6" customFormat="1" ht="24.95" customHeight="1" thickBot="1" x14ac:dyDescent="0.4">
      <c r="B7" s="27">
        <v>3</v>
      </c>
      <c r="C7" s="21" t="s">
        <v>109</v>
      </c>
      <c r="D7" s="27">
        <v>16</v>
      </c>
      <c r="E7" s="27">
        <v>9</v>
      </c>
      <c r="F7" s="27">
        <v>0</v>
      </c>
      <c r="G7" s="27">
        <v>1</v>
      </c>
      <c r="H7" s="27">
        <v>0</v>
      </c>
      <c r="I7" s="27">
        <v>6</v>
      </c>
      <c r="J7" s="28" t="s">
        <v>115</v>
      </c>
      <c r="K7" s="28">
        <v>40</v>
      </c>
      <c r="L7" s="27">
        <v>19</v>
      </c>
    </row>
    <row r="8" spans="1:12" s="6" customFormat="1" ht="24.95" customHeight="1" thickBot="1" x14ac:dyDescent="0.4">
      <c r="B8" s="27">
        <v>4</v>
      </c>
      <c r="C8" s="21" t="s">
        <v>108</v>
      </c>
      <c r="D8" s="27">
        <v>16</v>
      </c>
      <c r="E8" s="27">
        <v>9</v>
      </c>
      <c r="F8" s="27">
        <v>0</v>
      </c>
      <c r="G8" s="27">
        <v>0</v>
      </c>
      <c r="H8" s="27">
        <v>0</v>
      </c>
      <c r="I8" s="27">
        <v>7</v>
      </c>
      <c r="J8" s="28" t="s">
        <v>116</v>
      </c>
      <c r="K8" s="28">
        <v>14</v>
      </c>
      <c r="L8" s="27">
        <v>18</v>
      </c>
    </row>
    <row r="9" spans="1:12" s="94" customFormat="1" ht="24.95" customHeight="1" thickBot="1" x14ac:dyDescent="0.4">
      <c r="B9" s="95">
        <v>5</v>
      </c>
      <c r="C9" s="96" t="s">
        <v>6</v>
      </c>
      <c r="D9" s="95">
        <v>16</v>
      </c>
      <c r="E9" s="95">
        <v>7</v>
      </c>
      <c r="F9" s="95">
        <v>0</v>
      </c>
      <c r="G9" s="95">
        <v>1</v>
      </c>
      <c r="H9" s="95">
        <v>1</v>
      </c>
      <c r="I9" s="95">
        <v>7</v>
      </c>
      <c r="J9" s="92" t="s">
        <v>117</v>
      </c>
      <c r="K9" s="92">
        <v>-4</v>
      </c>
      <c r="L9" s="95">
        <v>16</v>
      </c>
    </row>
    <row r="10" spans="1:12" s="6" customFormat="1" ht="24.95" customHeight="1" thickBot="1" x14ac:dyDescent="0.4">
      <c r="B10" s="27">
        <v>6</v>
      </c>
      <c r="C10" s="21" t="s">
        <v>111</v>
      </c>
      <c r="D10" s="27">
        <v>16</v>
      </c>
      <c r="E10" s="27">
        <v>6</v>
      </c>
      <c r="F10" s="27">
        <v>0</v>
      </c>
      <c r="G10" s="27">
        <v>1</v>
      </c>
      <c r="H10" s="27">
        <v>0</v>
      </c>
      <c r="I10" s="27">
        <v>9</v>
      </c>
      <c r="J10" s="28" t="s">
        <v>118</v>
      </c>
      <c r="K10" s="28">
        <v>-11</v>
      </c>
      <c r="L10" s="27">
        <v>13</v>
      </c>
    </row>
    <row r="11" spans="1:12" s="6" customFormat="1" ht="24.95" customHeight="1" thickBot="1" x14ac:dyDescent="0.4">
      <c r="B11" s="27">
        <v>7</v>
      </c>
      <c r="C11" s="21" t="s">
        <v>7</v>
      </c>
      <c r="D11" s="27">
        <v>16</v>
      </c>
      <c r="E11" s="27">
        <v>5</v>
      </c>
      <c r="F11" s="27">
        <v>0</v>
      </c>
      <c r="G11" s="27">
        <v>3</v>
      </c>
      <c r="H11" s="27">
        <v>0</v>
      </c>
      <c r="I11" s="27">
        <v>8</v>
      </c>
      <c r="J11" s="28" t="s">
        <v>119</v>
      </c>
      <c r="K11" s="28">
        <v>-23</v>
      </c>
      <c r="L11" s="27">
        <v>13</v>
      </c>
    </row>
    <row r="12" spans="1:12" s="6" customFormat="1" ht="24.95" customHeight="1" thickBot="1" x14ac:dyDescent="0.4">
      <c r="B12" s="27">
        <v>8</v>
      </c>
      <c r="C12" s="21" t="s">
        <v>112</v>
      </c>
      <c r="D12" s="27">
        <v>16</v>
      </c>
      <c r="E12" s="27">
        <v>4</v>
      </c>
      <c r="F12" s="27">
        <v>0</v>
      </c>
      <c r="G12" s="27">
        <v>1</v>
      </c>
      <c r="H12" s="27">
        <v>1</v>
      </c>
      <c r="I12" s="27">
        <v>11</v>
      </c>
      <c r="J12" s="28" t="s">
        <v>120</v>
      </c>
      <c r="K12" s="28">
        <v>-53</v>
      </c>
      <c r="L12" s="27">
        <v>9</v>
      </c>
    </row>
    <row r="13" spans="1:12" s="6" customFormat="1" ht="24.95" customHeight="1" thickBot="1" x14ac:dyDescent="0.4">
      <c r="B13" s="27">
        <v>9</v>
      </c>
      <c r="C13" s="21" t="s">
        <v>5</v>
      </c>
      <c r="D13" s="27">
        <v>16</v>
      </c>
      <c r="E13" s="27">
        <v>3</v>
      </c>
      <c r="F13" s="27">
        <v>0</v>
      </c>
      <c r="G13" s="27">
        <v>1</v>
      </c>
      <c r="H13" s="27">
        <v>0</v>
      </c>
      <c r="I13" s="27">
        <v>12</v>
      </c>
      <c r="J13" s="28" t="s">
        <v>121</v>
      </c>
      <c r="K13" s="28">
        <v>-38</v>
      </c>
      <c r="L13" s="27">
        <v>7</v>
      </c>
    </row>
    <row r="17" spans="10:11" ht="24.95" customHeight="1" x14ac:dyDescent="0.25">
      <c r="J17" s="5"/>
      <c r="K17" s="5"/>
    </row>
    <row r="18" spans="10:11" ht="24.95" customHeight="1" x14ac:dyDescent="0.25">
      <c r="J18" s="5"/>
      <c r="K18" s="5"/>
    </row>
    <row r="19" spans="10:11" ht="24.95" customHeight="1" x14ac:dyDescent="0.25">
      <c r="J19" s="5"/>
      <c r="K19" s="5"/>
    </row>
    <row r="20" spans="10:11" ht="24.95" customHeight="1" x14ac:dyDescent="0.25">
      <c r="J20" s="5"/>
      <c r="K20" s="5"/>
    </row>
    <row r="21" spans="10:11" ht="24.95" customHeight="1" x14ac:dyDescent="0.25">
      <c r="J21" s="5"/>
      <c r="K21" s="5"/>
    </row>
    <row r="22" spans="10:11" ht="24.95" customHeight="1" x14ac:dyDescent="0.25">
      <c r="J22" s="5"/>
      <c r="K22" s="5"/>
    </row>
    <row r="23" spans="10:11" ht="24.95" customHeight="1" x14ac:dyDescent="0.25">
      <c r="J23" s="5"/>
      <c r="K23" s="5"/>
    </row>
    <row r="24" spans="10:11" ht="24.95" customHeight="1" x14ac:dyDescent="0.25">
      <c r="J24" s="5"/>
      <c r="K24" s="5"/>
    </row>
    <row r="25" spans="10:11" ht="24.95" customHeight="1" x14ac:dyDescent="0.25">
      <c r="J25" s="5"/>
      <c r="K25" s="5"/>
    </row>
    <row r="26" spans="10:11" ht="24.95" customHeight="1" x14ac:dyDescent="0.25">
      <c r="J26" s="5"/>
      <c r="K26" s="5"/>
    </row>
    <row r="27" spans="10:11" ht="24.95" customHeight="1" x14ac:dyDescent="0.25">
      <c r="J27" s="5"/>
      <c r="K27" s="5"/>
    </row>
    <row r="28" spans="10:11" ht="24.95" customHeight="1" x14ac:dyDescent="0.25">
      <c r="J28" s="5"/>
      <c r="K28" s="5"/>
    </row>
    <row r="29" spans="10:11" ht="24.95" customHeight="1" x14ac:dyDescent="0.25">
      <c r="J29" s="5"/>
      <c r="K29" s="5"/>
    </row>
    <row r="30" spans="10:11" ht="24.95" customHeight="1" x14ac:dyDescent="0.25">
      <c r="J30" s="5"/>
      <c r="K30" s="5"/>
    </row>
    <row r="31" spans="10:11" ht="24.95" customHeight="1" x14ac:dyDescent="0.25">
      <c r="J31" s="5"/>
      <c r="K31" s="5"/>
    </row>
    <row r="32" spans="10:11" ht="24.95" customHeight="1" x14ac:dyDescent="0.25">
      <c r="J32" s="5"/>
      <c r="K32" s="5"/>
    </row>
  </sheetData>
  <mergeCells count="1">
    <mergeCell ref="B2:L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A250" zoomScale="70" zoomScaleNormal="70" workbookViewId="0">
      <selection activeCell="T271" sqref="T271"/>
    </sheetView>
  </sheetViews>
  <sheetFormatPr defaultRowHeight="15" x14ac:dyDescent="0.25"/>
  <sheetData/>
  <pageMargins left="0.47244094488188981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0"/>
  <sheetViews>
    <sheetView workbookViewId="0">
      <selection activeCell="W11" sqref="W11"/>
    </sheetView>
  </sheetViews>
  <sheetFormatPr defaultRowHeight="15" x14ac:dyDescent="0.25"/>
  <cols>
    <col min="1" max="1" width="3.140625" customWidth="1"/>
    <col min="2" max="2" width="11" customWidth="1"/>
    <col min="3" max="3" width="24.5703125" customWidth="1"/>
    <col min="4" max="4" width="10.5703125" customWidth="1"/>
    <col min="5" max="5" width="9.5703125" customWidth="1"/>
    <col min="7" max="7" width="12" customWidth="1"/>
    <col min="9" max="9" width="10.5703125" customWidth="1"/>
    <col min="10" max="10" width="11.140625" customWidth="1"/>
    <col min="11" max="11" width="9" customWidth="1"/>
    <col min="12" max="12" width="8.42578125" customWidth="1"/>
  </cols>
  <sheetData>
    <row r="2" spans="1:12" ht="24.95" customHeight="1" x14ac:dyDescent="0.35">
      <c r="A2" s="2"/>
      <c r="B2" s="144" t="s">
        <v>162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24.9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6" customFormat="1" ht="24.95" customHeight="1" thickBot="1" x14ac:dyDescent="0.35">
      <c r="B4" s="16" t="s">
        <v>21</v>
      </c>
      <c r="C4" s="17" t="s">
        <v>0</v>
      </c>
      <c r="D4" s="16" t="s">
        <v>69</v>
      </c>
      <c r="E4" s="16" t="s">
        <v>70</v>
      </c>
      <c r="F4" s="16" t="s">
        <v>1</v>
      </c>
      <c r="G4" s="16" t="s">
        <v>71</v>
      </c>
      <c r="H4" s="16" t="s">
        <v>2</v>
      </c>
      <c r="I4" s="16" t="s">
        <v>72</v>
      </c>
      <c r="J4" s="16" t="s">
        <v>3</v>
      </c>
      <c r="K4" s="16" t="s">
        <v>73</v>
      </c>
      <c r="L4" s="16" t="s">
        <v>4</v>
      </c>
    </row>
    <row r="5" spans="1:12" s="6" customFormat="1" ht="24.95" customHeight="1" thickBot="1" x14ac:dyDescent="0.4">
      <c r="B5" s="27">
        <v>1</v>
      </c>
      <c r="C5" s="21" t="s">
        <v>107</v>
      </c>
      <c r="D5" s="27">
        <v>4</v>
      </c>
      <c r="E5" s="27">
        <v>3</v>
      </c>
      <c r="F5" s="27">
        <v>0</v>
      </c>
      <c r="G5" s="27">
        <v>0</v>
      </c>
      <c r="H5" s="27">
        <v>0</v>
      </c>
      <c r="I5" s="27">
        <v>1</v>
      </c>
      <c r="J5" s="28" t="s">
        <v>163</v>
      </c>
      <c r="K5" s="28" t="s">
        <v>168</v>
      </c>
      <c r="L5" s="27">
        <v>35</v>
      </c>
    </row>
    <row r="6" spans="1:12" s="93" customFormat="1" ht="24.95" customHeight="1" thickBot="1" x14ac:dyDescent="0.4">
      <c r="B6" s="98">
        <v>2</v>
      </c>
      <c r="C6" s="99" t="s">
        <v>110</v>
      </c>
      <c r="D6" s="27">
        <v>4</v>
      </c>
      <c r="E6" s="27">
        <v>3</v>
      </c>
      <c r="F6" s="27">
        <v>0</v>
      </c>
      <c r="G6" s="27">
        <v>0</v>
      </c>
      <c r="H6" s="27">
        <v>0</v>
      </c>
      <c r="I6" s="27">
        <v>2</v>
      </c>
      <c r="J6" s="100" t="s">
        <v>164</v>
      </c>
      <c r="K6" s="100" t="s">
        <v>169</v>
      </c>
      <c r="L6" s="98">
        <v>25</v>
      </c>
    </row>
    <row r="7" spans="1:12" s="6" customFormat="1" ht="24.95" customHeight="1" thickBot="1" x14ac:dyDescent="0.4">
      <c r="B7" s="27">
        <v>3</v>
      </c>
      <c r="C7" s="21" t="s">
        <v>109</v>
      </c>
      <c r="D7" s="27">
        <v>4</v>
      </c>
      <c r="E7" s="27">
        <v>3</v>
      </c>
      <c r="F7" s="27">
        <v>0</v>
      </c>
      <c r="G7" s="27">
        <v>0</v>
      </c>
      <c r="H7" s="27">
        <v>0</v>
      </c>
      <c r="I7" s="27">
        <v>1</v>
      </c>
      <c r="J7" s="28" t="s">
        <v>165</v>
      </c>
      <c r="K7" s="28" t="s">
        <v>170</v>
      </c>
      <c r="L7" s="27">
        <v>24</v>
      </c>
    </row>
    <row r="8" spans="1:12" s="6" customFormat="1" ht="24.95" customHeight="1" thickBot="1" x14ac:dyDescent="0.4">
      <c r="B8" s="27">
        <v>4</v>
      </c>
      <c r="C8" s="21" t="s">
        <v>108</v>
      </c>
      <c r="D8" s="27">
        <v>4</v>
      </c>
      <c r="E8" s="27">
        <v>1</v>
      </c>
      <c r="F8" s="27">
        <v>0</v>
      </c>
      <c r="G8" s="27">
        <v>0</v>
      </c>
      <c r="H8" s="27">
        <v>0</v>
      </c>
      <c r="I8" s="27">
        <v>3</v>
      </c>
      <c r="J8" s="28" t="s">
        <v>166</v>
      </c>
      <c r="K8" s="28" t="s">
        <v>171</v>
      </c>
      <c r="L8" s="27">
        <v>21</v>
      </c>
    </row>
    <row r="9" spans="1:12" s="94" customFormat="1" ht="24.95" customHeight="1" thickBot="1" x14ac:dyDescent="0.4">
      <c r="B9" s="95">
        <v>5</v>
      </c>
      <c r="C9" s="96" t="s">
        <v>6</v>
      </c>
      <c r="D9" s="95">
        <v>4</v>
      </c>
      <c r="E9" s="95">
        <v>1</v>
      </c>
      <c r="F9" s="95">
        <v>0</v>
      </c>
      <c r="G9" s="95">
        <v>0</v>
      </c>
      <c r="H9" s="95">
        <v>0</v>
      </c>
      <c r="I9" s="95">
        <v>3</v>
      </c>
      <c r="J9" s="92" t="s">
        <v>167</v>
      </c>
      <c r="K9" s="92" t="s">
        <v>172</v>
      </c>
      <c r="L9" s="95">
        <v>18</v>
      </c>
    </row>
    <row r="12" spans="1:12" ht="25.5" customHeight="1" x14ac:dyDescent="0.35">
      <c r="B12" s="144" t="s">
        <v>174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ht="15.75" thickBot="1" x14ac:dyDescent="0.3"/>
    <row r="14" spans="1:12" ht="21.75" thickBot="1" x14ac:dyDescent="0.3">
      <c r="B14" s="16" t="s">
        <v>21</v>
      </c>
      <c r="C14" s="17" t="s">
        <v>0</v>
      </c>
      <c r="D14" s="16" t="s">
        <v>69</v>
      </c>
      <c r="E14" s="16" t="s">
        <v>70</v>
      </c>
      <c r="F14" s="16" t="s">
        <v>1</v>
      </c>
      <c r="G14" s="16" t="s">
        <v>71</v>
      </c>
      <c r="H14" s="16" t="s">
        <v>2</v>
      </c>
      <c r="I14" s="16" t="s">
        <v>72</v>
      </c>
      <c r="J14" s="16" t="s">
        <v>3</v>
      </c>
      <c r="K14" s="16" t="s">
        <v>73</v>
      </c>
      <c r="L14" s="16" t="s">
        <v>4</v>
      </c>
    </row>
    <row r="15" spans="1:12" ht="24.95" customHeight="1" thickBot="1" x14ac:dyDescent="0.4">
      <c r="B15" s="27">
        <v>6</v>
      </c>
      <c r="C15" s="21" t="s">
        <v>7</v>
      </c>
      <c r="D15" s="27">
        <v>4</v>
      </c>
      <c r="E15" s="27">
        <v>2</v>
      </c>
      <c r="F15" s="27">
        <v>0</v>
      </c>
      <c r="G15" s="27">
        <v>0</v>
      </c>
      <c r="H15" s="27">
        <v>0</v>
      </c>
      <c r="I15" s="27">
        <v>1</v>
      </c>
      <c r="J15" s="28" t="s">
        <v>178</v>
      </c>
      <c r="K15" s="28" t="s">
        <v>179</v>
      </c>
      <c r="L15" s="27">
        <v>17</v>
      </c>
    </row>
    <row r="16" spans="1:12" ht="24.95" customHeight="1" thickBot="1" x14ac:dyDescent="0.4">
      <c r="B16" s="27">
        <v>7</v>
      </c>
      <c r="C16" s="21" t="s">
        <v>111</v>
      </c>
      <c r="D16" s="27">
        <v>4</v>
      </c>
      <c r="E16" s="27">
        <v>1</v>
      </c>
      <c r="F16" s="27">
        <v>0</v>
      </c>
      <c r="G16" s="27">
        <v>0</v>
      </c>
      <c r="H16" s="27">
        <v>0</v>
      </c>
      <c r="I16" s="27">
        <v>2</v>
      </c>
      <c r="J16" s="28" t="s">
        <v>177</v>
      </c>
      <c r="K16" s="28" t="s">
        <v>180</v>
      </c>
      <c r="L16" s="27">
        <v>15</v>
      </c>
    </row>
    <row r="17" spans="2:12" ht="24.95" customHeight="1" thickBot="1" x14ac:dyDescent="0.4">
      <c r="B17" s="27">
        <v>8</v>
      </c>
      <c r="C17" s="21" t="s">
        <v>112</v>
      </c>
      <c r="D17" s="27">
        <v>4</v>
      </c>
      <c r="E17" s="27">
        <v>3</v>
      </c>
      <c r="F17" s="27">
        <v>0</v>
      </c>
      <c r="G17" s="27">
        <v>0</v>
      </c>
      <c r="H17" s="27">
        <v>0</v>
      </c>
      <c r="I17" s="27">
        <v>0</v>
      </c>
      <c r="J17" s="28" t="s">
        <v>176</v>
      </c>
      <c r="K17" s="28">
        <v>-25</v>
      </c>
      <c r="L17" s="27">
        <v>13</v>
      </c>
    </row>
    <row r="18" spans="2:12" ht="24.95" customHeight="1" thickBot="1" x14ac:dyDescent="0.4">
      <c r="B18" s="27">
        <v>9</v>
      </c>
      <c r="C18" s="21" t="s">
        <v>5</v>
      </c>
      <c r="D18" s="27">
        <v>4</v>
      </c>
      <c r="E18" s="27">
        <v>0</v>
      </c>
      <c r="F18" s="27">
        <v>0</v>
      </c>
      <c r="G18" s="27">
        <v>0</v>
      </c>
      <c r="H18" s="27">
        <v>0</v>
      </c>
      <c r="I18" s="27">
        <v>3</v>
      </c>
      <c r="J18" s="28" t="s">
        <v>175</v>
      </c>
      <c r="K18" s="28">
        <v>-68</v>
      </c>
      <c r="L18" s="27">
        <v>9</v>
      </c>
    </row>
    <row r="19" spans="2:12" ht="24.95" customHeight="1" x14ac:dyDescent="0.25">
      <c r="J19" s="5"/>
      <c r="K19" s="5"/>
    </row>
    <row r="20" spans="2:12" ht="24.95" customHeight="1" x14ac:dyDescent="0.25">
      <c r="J20" s="5"/>
      <c r="K20" s="5"/>
    </row>
    <row r="21" spans="2:12" ht="24.95" customHeight="1" x14ac:dyDescent="0.25">
      <c r="J21" s="5"/>
      <c r="K21" s="5"/>
    </row>
    <row r="22" spans="2:12" ht="24.95" customHeight="1" x14ac:dyDescent="0.25">
      <c r="J22" s="5"/>
      <c r="K22" s="5"/>
    </row>
    <row r="23" spans="2:12" ht="24.95" customHeight="1" x14ac:dyDescent="0.25">
      <c r="J23" s="5"/>
      <c r="K23" s="5"/>
    </row>
    <row r="24" spans="2:12" ht="24.95" customHeight="1" x14ac:dyDescent="0.25">
      <c r="J24" s="5"/>
      <c r="K24" s="5"/>
    </row>
    <row r="25" spans="2:12" ht="24.95" customHeight="1" x14ac:dyDescent="0.25">
      <c r="J25" s="5"/>
      <c r="K25" s="5"/>
    </row>
    <row r="26" spans="2:12" ht="24.95" customHeight="1" x14ac:dyDescent="0.25">
      <c r="J26" s="5"/>
      <c r="K26" s="5"/>
    </row>
    <row r="27" spans="2:12" ht="24.95" customHeight="1" x14ac:dyDescent="0.25">
      <c r="J27" s="5"/>
      <c r="K27" s="5"/>
    </row>
    <row r="28" spans="2:12" ht="24.95" customHeight="1" x14ac:dyDescent="0.25">
      <c r="J28" s="5"/>
      <c r="K28" s="5"/>
    </row>
    <row r="29" spans="2:12" ht="24.95" customHeight="1" x14ac:dyDescent="0.25">
      <c r="J29" s="5"/>
      <c r="K29" s="5"/>
    </row>
    <row r="30" spans="2:12" ht="24.95" customHeight="1" x14ac:dyDescent="0.25">
      <c r="J30" s="5"/>
      <c r="K30" s="5"/>
    </row>
  </sheetData>
  <mergeCells count="2">
    <mergeCell ref="B2:L2"/>
    <mergeCell ref="B12:L12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9"/>
  <sheetViews>
    <sheetView zoomScale="70" zoomScaleNormal="70" workbookViewId="0">
      <selection activeCell="B3" sqref="B3:B29"/>
    </sheetView>
  </sheetViews>
  <sheetFormatPr defaultRowHeight="24.95" customHeight="1" x14ac:dyDescent="0.25"/>
  <cols>
    <col min="1" max="1" width="2.7109375" customWidth="1"/>
    <col min="2" max="2" width="27.7109375" customWidth="1"/>
    <col min="3" max="3" width="12.42578125" customWidth="1"/>
    <col min="4" max="4" width="14.140625" customWidth="1"/>
    <col min="5" max="5" width="20" customWidth="1"/>
    <col min="6" max="6" width="9.85546875" style="1" customWidth="1"/>
    <col min="7" max="7" width="12.42578125" hidden="1" customWidth="1"/>
    <col min="10" max="10" width="16" customWidth="1"/>
    <col min="11" max="11" width="9.140625" customWidth="1"/>
  </cols>
  <sheetData>
    <row r="1" spans="2:11" ht="50.1" customHeight="1" thickBot="1" x14ac:dyDescent="0.4">
      <c r="B1" s="143" t="s">
        <v>135</v>
      </c>
      <c r="C1" s="143"/>
      <c r="D1" s="143"/>
      <c r="E1" s="143"/>
      <c r="F1" s="143"/>
    </row>
    <row r="2" spans="2:11" ht="44.25" customHeight="1" thickBot="1" x14ac:dyDescent="0.3">
      <c r="B2" s="18" t="s">
        <v>14</v>
      </c>
      <c r="C2" s="18" t="s">
        <v>15</v>
      </c>
      <c r="D2" s="18" t="s">
        <v>16</v>
      </c>
      <c r="E2" s="18" t="s">
        <v>76</v>
      </c>
      <c r="F2" s="18" t="s">
        <v>77</v>
      </c>
    </row>
    <row r="3" spans="2:11" ht="24.95" customHeight="1" thickBot="1" x14ac:dyDescent="0.4">
      <c r="B3" s="19" t="s">
        <v>8</v>
      </c>
      <c r="C3" s="20" t="s">
        <v>9</v>
      </c>
      <c r="D3" s="20" t="s">
        <v>10</v>
      </c>
      <c r="E3" s="29">
        <v>31155</v>
      </c>
      <c r="F3" s="30">
        <f ca="1">DATEDIF(E3,G3,"y")</f>
        <v>32</v>
      </c>
      <c r="G3" s="8">
        <f ca="1">TODAY()</f>
        <v>43206</v>
      </c>
      <c r="K3" s="7"/>
    </row>
    <row r="4" spans="2:11" ht="24.95" customHeight="1" thickBot="1" x14ac:dyDescent="0.4">
      <c r="B4" s="31" t="s">
        <v>194</v>
      </c>
      <c r="C4" s="20" t="s">
        <v>9</v>
      </c>
      <c r="D4" s="20" t="s">
        <v>10</v>
      </c>
      <c r="E4" s="29">
        <v>27320</v>
      </c>
      <c r="F4" s="30">
        <f t="shared" ref="F4:F29" ca="1" si="0">DATEDIF(E4,G4,"y")</f>
        <v>43</v>
      </c>
      <c r="G4" s="8">
        <f t="shared" ref="G4:G29" ca="1" si="1">TODAY()</f>
        <v>43206</v>
      </c>
    </row>
    <row r="5" spans="2:11" ht="24.95" customHeight="1" thickBot="1" x14ac:dyDescent="0.4">
      <c r="B5" s="19" t="s">
        <v>122</v>
      </c>
      <c r="C5" s="20" t="s">
        <v>9</v>
      </c>
      <c r="D5" s="20"/>
      <c r="E5" s="29">
        <v>29274</v>
      </c>
      <c r="F5" s="30">
        <f t="shared" ca="1" si="0"/>
        <v>38</v>
      </c>
      <c r="G5" s="8">
        <f t="shared" ca="1" si="1"/>
        <v>43206</v>
      </c>
    </row>
    <row r="6" spans="2:11" ht="14.25" customHeight="1" thickBot="1" x14ac:dyDescent="0.4">
      <c r="B6" s="19"/>
      <c r="C6" s="20"/>
      <c r="D6" s="20"/>
      <c r="E6" s="29"/>
      <c r="F6" s="30"/>
      <c r="G6" s="8">
        <f t="shared" ca="1" si="1"/>
        <v>43206</v>
      </c>
    </row>
    <row r="7" spans="2:11" ht="24.95" customHeight="1" thickBot="1" x14ac:dyDescent="0.4">
      <c r="B7" s="19" t="s">
        <v>195</v>
      </c>
      <c r="C7" s="20" t="s">
        <v>11</v>
      </c>
      <c r="D7" s="20" t="s">
        <v>10</v>
      </c>
      <c r="E7" s="29">
        <v>32199</v>
      </c>
      <c r="F7" s="30">
        <f t="shared" ca="1" si="0"/>
        <v>30</v>
      </c>
      <c r="G7" s="8">
        <f t="shared" ca="1" si="1"/>
        <v>43206</v>
      </c>
    </row>
    <row r="8" spans="2:11" ht="24.95" customHeight="1" thickBot="1" x14ac:dyDescent="0.4">
      <c r="B8" s="19" t="s">
        <v>88</v>
      </c>
      <c r="C8" s="20" t="s">
        <v>11</v>
      </c>
      <c r="D8" s="20">
        <v>16</v>
      </c>
      <c r="E8" s="29">
        <v>28484</v>
      </c>
      <c r="F8" s="30">
        <f t="shared" ca="1" si="0"/>
        <v>40</v>
      </c>
      <c r="G8" s="8">
        <f t="shared" ca="1" si="1"/>
        <v>43206</v>
      </c>
    </row>
    <row r="9" spans="2:11" ht="24.95" customHeight="1" thickBot="1" x14ac:dyDescent="0.4">
      <c r="B9" s="19" t="s">
        <v>190</v>
      </c>
      <c r="C9" s="20" t="s">
        <v>11</v>
      </c>
      <c r="D9" s="20">
        <v>10</v>
      </c>
      <c r="E9" s="29">
        <v>27953</v>
      </c>
      <c r="F9" s="30">
        <f t="shared" ca="1" si="0"/>
        <v>41</v>
      </c>
      <c r="G9" s="8">
        <f t="shared" ca="1" si="1"/>
        <v>43206</v>
      </c>
    </row>
    <row r="10" spans="2:11" ht="24.95" customHeight="1" thickBot="1" x14ac:dyDescent="0.4">
      <c r="B10" s="19" t="s">
        <v>192</v>
      </c>
      <c r="C10" s="20" t="s">
        <v>11</v>
      </c>
      <c r="D10" s="20">
        <v>13</v>
      </c>
      <c r="E10" s="29">
        <v>25411</v>
      </c>
      <c r="F10" s="30">
        <f t="shared" ca="1" si="0"/>
        <v>48</v>
      </c>
      <c r="G10" s="8">
        <f t="shared" ca="1" si="1"/>
        <v>43206</v>
      </c>
    </row>
    <row r="11" spans="2:11" ht="24.95" customHeight="1" thickBot="1" x14ac:dyDescent="0.4">
      <c r="B11" s="19" t="s">
        <v>184</v>
      </c>
      <c r="C11" s="20" t="s">
        <v>11</v>
      </c>
      <c r="D11" s="20" t="s">
        <v>10</v>
      </c>
      <c r="E11" s="29">
        <v>28465</v>
      </c>
      <c r="F11" s="30">
        <f t="shared" ca="1" si="0"/>
        <v>40</v>
      </c>
      <c r="G11" s="8">
        <f t="shared" ca="1" si="1"/>
        <v>43206</v>
      </c>
    </row>
    <row r="12" spans="2:11" ht="24.95" customHeight="1" thickBot="1" x14ac:dyDescent="0.4">
      <c r="B12" s="19" t="s">
        <v>123</v>
      </c>
      <c r="C12" s="20" t="s">
        <v>11</v>
      </c>
      <c r="D12" s="20">
        <v>6</v>
      </c>
      <c r="E12" s="29">
        <v>33783</v>
      </c>
      <c r="F12" s="30">
        <f t="shared" ca="1" si="0"/>
        <v>25</v>
      </c>
      <c r="G12" s="8">
        <f t="shared" ca="1" si="1"/>
        <v>43206</v>
      </c>
    </row>
    <row r="13" spans="2:11" ht="24.95" customHeight="1" thickBot="1" x14ac:dyDescent="0.4">
      <c r="B13" s="19" t="s">
        <v>183</v>
      </c>
      <c r="C13" s="20" t="s">
        <v>11</v>
      </c>
      <c r="D13" s="20">
        <v>3</v>
      </c>
      <c r="E13" s="29">
        <v>34197</v>
      </c>
      <c r="F13" s="30">
        <f t="shared" ca="1" si="0"/>
        <v>24</v>
      </c>
      <c r="G13" s="8">
        <f t="shared" ca="1" si="1"/>
        <v>43206</v>
      </c>
    </row>
    <row r="14" spans="2:11" ht="24.95" customHeight="1" thickBot="1" x14ac:dyDescent="0.4">
      <c r="B14" s="19" t="s">
        <v>173</v>
      </c>
      <c r="C14" s="20" t="s">
        <v>11</v>
      </c>
      <c r="D14" s="20">
        <v>7</v>
      </c>
      <c r="E14" s="29">
        <v>27398</v>
      </c>
      <c r="F14" s="30">
        <f t="shared" ca="1" si="0"/>
        <v>43</v>
      </c>
      <c r="G14" s="8">
        <f t="shared" ca="1" si="1"/>
        <v>43206</v>
      </c>
    </row>
    <row r="15" spans="2:11" ht="16.5" customHeight="1" thickBot="1" x14ac:dyDescent="0.4">
      <c r="B15" s="19"/>
      <c r="C15" s="20"/>
      <c r="D15" s="20"/>
      <c r="E15" s="29"/>
      <c r="F15" s="30"/>
      <c r="G15" s="8">
        <f t="shared" ca="1" si="1"/>
        <v>43206</v>
      </c>
    </row>
    <row r="16" spans="2:11" ht="24.95" customHeight="1" thickBot="1" x14ac:dyDescent="0.4">
      <c r="B16" s="19" t="s">
        <v>82</v>
      </c>
      <c r="C16" s="20" t="s">
        <v>13</v>
      </c>
      <c r="D16" s="20">
        <v>5</v>
      </c>
      <c r="E16" s="29">
        <v>27099</v>
      </c>
      <c r="F16" s="30">
        <f t="shared" ca="1" si="0"/>
        <v>44</v>
      </c>
      <c r="G16" s="8">
        <f t="shared" ca="1" si="1"/>
        <v>43206</v>
      </c>
    </row>
    <row r="17" spans="2:7" ht="24.95" customHeight="1" thickBot="1" x14ac:dyDescent="0.4">
      <c r="B17" s="19" t="s">
        <v>81</v>
      </c>
      <c r="C17" s="20" t="s">
        <v>13</v>
      </c>
      <c r="D17" s="20">
        <v>8</v>
      </c>
      <c r="E17" s="29">
        <v>31170</v>
      </c>
      <c r="F17" s="30">
        <f t="shared" ca="1" si="0"/>
        <v>32</v>
      </c>
      <c r="G17" s="8">
        <f t="shared" ca="1" si="1"/>
        <v>43206</v>
      </c>
    </row>
    <row r="18" spans="2:7" ht="24.95" customHeight="1" thickBot="1" x14ac:dyDescent="0.4">
      <c r="B18" s="19" t="s">
        <v>196</v>
      </c>
      <c r="C18" s="20" t="s">
        <v>13</v>
      </c>
      <c r="D18" s="20" t="s">
        <v>10</v>
      </c>
      <c r="E18" s="29">
        <v>28236</v>
      </c>
      <c r="F18" s="30">
        <f t="shared" ca="1" si="0"/>
        <v>40</v>
      </c>
      <c r="G18" s="8">
        <f t="shared" ca="1" si="1"/>
        <v>43206</v>
      </c>
    </row>
    <row r="19" spans="2:7" ht="24.95" customHeight="1" thickBot="1" x14ac:dyDescent="0.4">
      <c r="B19" s="19" t="s">
        <v>197</v>
      </c>
      <c r="C19" s="20" t="s">
        <v>13</v>
      </c>
      <c r="D19" s="20" t="s">
        <v>10</v>
      </c>
      <c r="E19" s="29">
        <v>33484</v>
      </c>
      <c r="F19" s="30">
        <f t="shared" ca="1" si="0"/>
        <v>26</v>
      </c>
      <c r="G19" s="8">
        <f t="shared" ca="1" si="1"/>
        <v>43206</v>
      </c>
    </row>
    <row r="20" spans="2:7" ht="24.95" customHeight="1" thickBot="1" x14ac:dyDescent="0.4">
      <c r="B20" s="19" t="s">
        <v>198</v>
      </c>
      <c r="C20" s="20" t="s">
        <v>13</v>
      </c>
      <c r="D20" s="20" t="s">
        <v>10</v>
      </c>
      <c r="E20" s="29">
        <v>27501</v>
      </c>
      <c r="F20" s="30">
        <f t="shared" ca="1" si="0"/>
        <v>42</v>
      </c>
      <c r="G20" s="8">
        <f t="shared" ca="1" si="1"/>
        <v>43206</v>
      </c>
    </row>
    <row r="21" spans="2:7" ht="24.95" customHeight="1" thickBot="1" x14ac:dyDescent="0.4">
      <c r="B21" s="19" t="s">
        <v>84</v>
      </c>
      <c r="C21" s="20" t="s">
        <v>13</v>
      </c>
      <c r="D21" s="20">
        <v>17</v>
      </c>
      <c r="E21" s="29">
        <v>29229</v>
      </c>
      <c r="F21" s="30">
        <f t="shared" ca="1" si="0"/>
        <v>38</v>
      </c>
      <c r="G21" s="8">
        <f t="shared" ca="1" si="1"/>
        <v>43206</v>
      </c>
    </row>
    <row r="22" spans="2:7" ht="24.95" customHeight="1" thickBot="1" x14ac:dyDescent="0.4">
      <c r="B22" s="19" t="s">
        <v>144</v>
      </c>
      <c r="C22" s="20" t="s">
        <v>13</v>
      </c>
      <c r="D22" s="20">
        <v>12</v>
      </c>
      <c r="E22" s="29">
        <v>24110</v>
      </c>
      <c r="F22" s="30">
        <f t="shared" ca="1" si="0"/>
        <v>52</v>
      </c>
      <c r="G22" s="8">
        <f t="shared" ca="1" si="1"/>
        <v>43206</v>
      </c>
    </row>
    <row r="23" spans="2:7" ht="24.95" customHeight="1" thickBot="1" x14ac:dyDescent="0.4">
      <c r="B23" s="19" t="s">
        <v>191</v>
      </c>
      <c r="C23" s="20" t="s">
        <v>13</v>
      </c>
      <c r="D23" s="20">
        <v>15</v>
      </c>
      <c r="E23" s="29">
        <v>31797</v>
      </c>
      <c r="F23" s="30">
        <f t="shared" ca="1" si="0"/>
        <v>31</v>
      </c>
      <c r="G23" s="8">
        <f t="shared" ca="1" si="1"/>
        <v>43206</v>
      </c>
    </row>
    <row r="24" spans="2:7" ht="24.95" customHeight="1" thickBot="1" x14ac:dyDescent="0.4">
      <c r="B24" s="19" t="s">
        <v>124</v>
      </c>
      <c r="C24" s="20" t="s">
        <v>13</v>
      </c>
      <c r="D24" s="20">
        <v>11</v>
      </c>
      <c r="E24" s="29">
        <v>35049</v>
      </c>
      <c r="F24" s="30">
        <f t="shared" ca="1" si="0"/>
        <v>22</v>
      </c>
      <c r="G24" s="8">
        <f t="shared" ca="1" si="1"/>
        <v>43206</v>
      </c>
    </row>
    <row r="25" spans="2:7" ht="24.95" customHeight="1" thickBot="1" x14ac:dyDescent="0.4">
      <c r="B25" s="19" t="s">
        <v>193</v>
      </c>
      <c r="C25" s="20" t="s">
        <v>13</v>
      </c>
      <c r="D25" s="20">
        <v>14</v>
      </c>
      <c r="E25" s="29">
        <v>28844</v>
      </c>
      <c r="F25" s="30">
        <f t="shared" ca="1" si="0"/>
        <v>39</v>
      </c>
      <c r="G25" s="8">
        <f t="shared" ca="1" si="1"/>
        <v>43206</v>
      </c>
    </row>
    <row r="26" spans="2:7" ht="24.95" customHeight="1" thickBot="1" x14ac:dyDescent="0.4">
      <c r="B26" s="19" t="s">
        <v>125</v>
      </c>
      <c r="C26" s="20" t="s">
        <v>13</v>
      </c>
      <c r="D26" s="20">
        <v>4</v>
      </c>
      <c r="E26" s="29">
        <v>28920</v>
      </c>
      <c r="F26" s="30">
        <f t="shared" ca="1" si="0"/>
        <v>39</v>
      </c>
      <c r="G26" s="8">
        <f t="shared" ca="1" si="1"/>
        <v>43206</v>
      </c>
    </row>
    <row r="27" spans="2:7" ht="24.95" customHeight="1" thickBot="1" x14ac:dyDescent="0.4">
      <c r="B27" s="19" t="s">
        <v>85</v>
      </c>
      <c r="C27" s="20" t="s">
        <v>13</v>
      </c>
      <c r="D27" s="20">
        <v>19</v>
      </c>
      <c r="E27" s="29">
        <v>33422</v>
      </c>
      <c r="F27" s="30">
        <f t="shared" ca="1" si="0"/>
        <v>26</v>
      </c>
      <c r="G27" s="8">
        <f t="shared" ca="1" si="1"/>
        <v>43206</v>
      </c>
    </row>
    <row r="28" spans="2:7" ht="24.95" customHeight="1" thickBot="1" x14ac:dyDescent="0.4">
      <c r="B28" s="19" t="s">
        <v>127</v>
      </c>
      <c r="C28" s="20" t="s">
        <v>13</v>
      </c>
      <c r="D28" s="20" t="s">
        <v>10</v>
      </c>
      <c r="E28" s="29">
        <v>36447</v>
      </c>
      <c r="F28" s="30">
        <f t="shared" ca="1" si="0"/>
        <v>18</v>
      </c>
      <c r="G28" s="8">
        <f t="shared" ca="1" si="1"/>
        <v>43206</v>
      </c>
    </row>
    <row r="29" spans="2:7" ht="24.95" customHeight="1" thickBot="1" x14ac:dyDescent="0.4">
      <c r="B29" s="19" t="s">
        <v>126</v>
      </c>
      <c r="C29" s="20" t="s">
        <v>13</v>
      </c>
      <c r="D29" s="20">
        <v>2</v>
      </c>
      <c r="E29" s="29">
        <v>28513</v>
      </c>
      <c r="F29" s="30">
        <f t="shared" ca="1" si="0"/>
        <v>40</v>
      </c>
      <c r="G29" s="8">
        <f t="shared" ca="1" si="1"/>
        <v>43206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59"/>
  <sheetViews>
    <sheetView zoomScale="70" zoomScaleNormal="70" workbookViewId="0">
      <selection activeCell="E21" sqref="E21"/>
    </sheetView>
  </sheetViews>
  <sheetFormatPr defaultRowHeight="24.95" customHeight="1" x14ac:dyDescent="0.35"/>
  <cols>
    <col min="1" max="1" width="9.7109375" style="10" customWidth="1"/>
    <col min="2" max="2" width="10.7109375" style="10" customWidth="1"/>
    <col min="3" max="3" width="25.7109375" style="10" customWidth="1"/>
    <col min="4" max="6" width="5.7109375" style="10" customWidth="1"/>
    <col min="7" max="7" width="25.7109375" style="10" customWidth="1"/>
    <col min="8" max="8" width="6.7109375" style="10" customWidth="1"/>
    <col min="9" max="16384" width="9.140625" style="10"/>
  </cols>
  <sheetData>
    <row r="1" spans="2:8" ht="24.95" customHeight="1" x14ac:dyDescent="0.35">
      <c r="H1" s="80"/>
    </row>
    <row r="2" spans="2:8" ht="50.1" customHeight="1" x14ac:dyDescent="0.35">
      <c r="B2" s="144" t="s">
        <v>134</v>
      </c>
      <c r="C2" s="144"/>
      <c r="D2" s="144"/>
      <c r="E2" s="144"/>
      <c r="F2" s="144"/>
      <c r="G2" s="144"/>
      <c r="H2" s="81"/>
    </row>
    <row r="3" spans="2:8" ht="24.95" customHeight="1" thickBot="1" x14ac:dyDescent="0.4">
      <c r="F3" s="22"/>
      <c r="H3" s="80"/>
    </row>
    <row r="4" spans="2:8" ht="24.95" customHeight="1" thickBot="1" x14ac:dyDescent="0.4">
      <c r="B4" s="23" t="s">
        <v>65</v>
      </c>
      <c r="C4" s="23" t="s">
        <v>67</v>
      </c>
      <c r="D4" s="24" t="s">
        <v>66</v>
      </c>
      <c r="E4" s="25"/>
      <c r="F4" s="26"/>
      <c r="G4" s="24" t="s">
        <v>68</v>
      </c>
      <c r="H4" s="82"/>
    </row>
    <row r="5" spans="2:8" ht="24.95" customHeight="1" thickBot="1" x14ac:dyDescent="0.4">
      <c r="B5" s="32" t="s">
        <v>43</v>
      </c>
      <c r="C5" s="34" t="s">
        <v>108</v>
      </c>
      <c r="D5" s="34">
        <v>3</v>
      </c>
      <c r="E5" s="34" t="s">
        <v>63</v>
      </c>
      <c r="F5" s="35" t="s">
        <v>30</v>
      </c>
      <c r="G5" s="78" t="s">
        <v>23</v>
      </c>
      <c r="H5" s="84"/>
    </row>
    <row r="6" spans="2:8" ht="24.95" customHeight="1" thickBot="1" x14ac:dyDescent="0.4">
      <c r="B6" s="32" t="s">
        <v>44</v>
      </c>
      <c r="C6" s="33" t="s">
        <v>23</v>
      </c>
      <c r="D6" s="34">
        <v>3</v>
      </c>
      <c r="E6" s="34" t="s">
        <v>63</v>
      </c>
      <c r="F6" s="35" t="s">
        <v>31</v>
      </c>
      <c r="G6" s="77" t="s">
        <v>109</v>
      </c>
      <c r="H6" s="83"/>
    </row>
    <row r="7" spans="2:8" ht="24.95" customHeight="1" thickBot="1" x14ac:dyDescent="0.4">
      <c r="B7" s="32" t="s">
        <v>45</v>
      </c>
      <c r="C7" s="34" t="s">
        <v>112</v>
      </c>
      <c r="D7" s="34">
        <v>1</v>
      </c>
      <c r="E7" s="34" t="s">
        <v>63</v>
      </c>
      <c r="F7" s="35" t="s">
        <v>32</v>
      </c>
      <c r="G7" s="78" t="s">
        <v>25</v>
      </c>
      <c r="H7" s="84"/>
    </row>
    <row r="8" spans="2:8" ht="24.95" customHeight="1" thickBot="1" x14ac:dyDescent="0.4">
      <c r="B8" s="32" t="s">
        <v>46</v>
      </c>
      <c r="C8" s="33" t="s">
        <v>23</v>
      </c>
      <c r="D8" s="34">
        <v>1</v>
      </c>
      <c r="E8" s="34" t="s">
        <v>63</v>
      </c>
      <c r="F8" s="35" t="s">
        <v>27</v>
      </c>
      <c r="G8" s="77" t="s">
        <v>7</v>
      </c>
      <c r="H8" s="83"/>
    </row>
    <row r="9" spans="2:8" ht="24.95" customHeight="1" thickBot="1" x14ac:dyDescent="0.4">
      <c r="B9" s="32" t="s">
        <v>47</v>
      </c>
      <c r="C9" s="34" t="s">
        <v>107</v>
      </c>
      <c r="D9" s="34">
        <v>9</v>
      </c>
      <c r="E9" s="34" t="s">
        <v>63</v>
      </c>
      <c r="F9" s="35" t="s">
        <v>64</v>
      </c>
      <c r="G9" s="78" t="s">
        <v>24</v>
      </c>
      <c r="H9" s="83"/>
    </row>
    <row r="10" spans="2:8" ht="24.95" customHeight="1" thickBot="1" x14ac:dyDescent="0.4">
      <c r="B10" s="32" t="s">
        <v>48</v>
      </c>
      <c r="C10" s="33" t="s">
        <v>6</v>
      </c>
      <c r="D10" s="34">
        <v>7</v>
      </c>
      <c r="E10" s="34" t="s">
        <v>63</v>
      </c>
      <c r="F10" s="35" t="s">
        <v>27</v>
      </c>
      <c r="G10" s="77" t="s">
        <v>110</v>
      </c>
      <c r="H10" s="84"/>
    </row>
    <row r="11" spans="2:8" ht="24.95" customHeight="1" thickBot="1" x14ac:dyDescent="0.4">
      <c r="B11" s="32" t="s">
        <v>49</v>
      </c>
      <c r="C11" s="34" t="s">
        <v>5</v>
      </c>
      <c r="D11" s="34">
        <v>7</v>
      </c>
      <c r="E11" s="34" t="s">
        <v>63</v>
      </c>
      <c r="F11" s="35" t="s">
        <v>27</v>
      </c>
      <c r="G11" s="78" t="s">
        <v>24</v>
      </c>
      <c r="H11" s="83"/>
    </row>
    <row r="12" spans="2:8" ht="24.95" customHeight="1" thickBot="1" x14ac:dyDescent="0.4">
      <c r="B12" s="32" t="s">
        <v>50</v>
      </c>
      <c r="C12" s="33" t="s">
        <v>6</v>
      </c>
      <c r="D12" s="34">
        <v>7</v>
      </c>
      <c r="E12" s="34" t="s">
        <v>63</v>
      </c>
      <c r="F12" s="35" t="s">
        <v>27</v>
      </c>
      <c r="G12" s="77" t="s">
        <v>111</v>
      </c>
      <c r="H12" s="84"/>
    </row>
    <row r="13" spans="2:8" ht="24.95" customHeight="1" thickBot="1" x14ac:dyDescent="0.4">
      <c r="B13" s="32" t="s">
        <v>51</v>
      </c>
      <c r="C13" s="33" t="s">
        <v>6</v>
      </c>
      <c r="D13" s="37">
        <v>7</v>
      </c>
      <c r="E13" s="34" t="s">
        <v>63</v>
      </c>
      <c r="F13" s="35" t="s">
        <v>128</v>
      </c>
      <c r="G13" s="34" t="s">
        <v>108</v>
      </c>
      <c r="H13" s="84"/>
    </row>
    <row r="14" spans="2:8" ht="24.95" customHeight="1" thickBot="1" x14ac:dyDescent="0.4">
      <c r="B14" s="32" t="s">
        <v>52</v>
      </c>
      <c r="C14" s="77" t="s">
        <v>109</v>
      </c>
      <c r="D14" s="34">
        <v>4</v>
      </c>
      <c r="E14" s="34" t="s">
        <v>63</v>
      </c>
      <c r="F14" s="35" t="s">
        <v>128</v>
      </c>
      <c r="G14" s="33" t="s">
        <v>6</v>
      </c>
      <c r="H14" s="83"/>
    </row>
    <row r="15" spans="2:8" ht="24.95" customHeight="1" thickBot="1" x14ac:dyDescent="0.4">
      <c r="B15" s="32" t="s">
        <v>53</v>
      </c>
      <c r="C15" s="33" t="s">
        <v>6</v>
      </c>
      <c r="D15" s="34">
        <v>6</v>
      </c>
      <c r="E15" s="34" t="s">
        <v>63</v>
      </c>
      <c r="F15" s="35" t="s">
        <v>27</v>
      </c>
      <c r="G15" s="34" t="s">
        <v>112</v>
      </c>
      <c r="H15" s="83"/>
    </row>
    <row r="16" spans="2:8" ht="24.95" customHeight="1" thickBot="1" x14ac:dyDescent="0.4">
      <c r="B16" s="32" t="s">
        <v>54</v>
      </c>
      <c r="C16" s="77" t="s">
        <v>7</v>
      </c>
      <c r="D16" s="34">
        <v>4</v>
      </c>
      <c r="E16" s="34" t="s">
        <v>63</v>
      </c>
      <c r="F16" s="35" t="s">
        <v>34</v>
      </c>
      <c r="G16" s="33" t="s">
        <v>6</v>
      </c>
      <c r="H16" s="84"/>
    </row>
    <row r="17" spans="2:8" ht="24.95" customHeight="1" thickBot="1" x14ac:dyDescent="0.4">
      <c r="B17" s="32" t="s">
        <v>55</v>
      </c>
      <c r="C17" s="33" t="s">
        <v>6</v>
      </c>
      <c r="D17" s="37">
        <v>9</v>
      </c>
      <c r="E17" s="34" t="s">
        <v>63</v>
      </c>
      <c r="F17" s="35" t="s">
        <v>32</v>
      </c>
      <c r="G17" s="34" t="s">
        <v>107</v>
      </c>
      <c r="H17" s="83"/>
    </row>
    <row r="18" spans="2:8" ht="24.95" customHeight="1" thickBot="1" x14ac:dyDescent="0.4">
      <c r="B18" s="32" t="s">
        <v>56</v>
      </c>
      <c r="C18" s="77" t="s">
        <v>110</v>
      </c>
      <c r="D18" s="37">
        <v>4</v>
      </c>
      <c r="E18" s="34" t="s">
        <v>63</v>
      </c>
      <c r="F18" s="35" t="s">
        <v>27</v>
      </c>
      <c r="G18" s="33" t="s">
        <v>6</v>
      </c>
      <c r="H18" s="84"/>
    </row>
    <row r="19" spans="2:8" ht="24.95" customHeight="1" thickBot="1" x14ac:dyDescent="0.4">
      <c r="B19" s="32" t="s">
        <v>57</v>
      </c>
      <c r="C19" s="33" t="s">
        <v>6</v>
      </c>
      <c r="D19" s="37">
        <v>7</v>
      </c>
      <c r="E19" s="34" t="s">
        <v>63</v>
      </c>
      <c r="F19" s="35" t="s">
        <v>33</v>
      </c>
      <c r="G19" s="34" t="s">
        <v>5</v>
      </c>
      <c r="H19" s="84"/>
    </row>
    <row r="20" spans="2:8" ht="24.95" customHeight="1" thickBot="1" x14ac:dyDescent="0.4">
      <c r="B20" s="32" t="s">
        <v>58</v>
      </c>
      <c r="C20" s="77" t="s">
        <v>111</v>
      </c>
      <c r="D20" s="37">
        <v>9</v>
      </c>
      <c r="E20" s="34" t="s">
        <v>63</v>
      </c>
      <c r="F20" s="35" t="s">
        <v>29</v>
      </c>
      <c r="G20" s="33" t="s">
        <v>6</v>
      </c>
      <c r="H20" s="97"/>
    </row>
    <row r="21" spans="2:8" ht="24.95" customHeight="1" thickBot="1" x14ac:dyDescent="0.4">
      <c r="B21" s="32" t="s">
        <v>59</v>
      </c>
      <c r="C21" s="77" t="s">
        <v>110</v>
      </c>
      <c r="D21" s="37">
        <v>2</v>
      </c>
      <c r="E21" s="34" t="s">
        <v>63</v>
      </c>
      <c r="F21" s="35" t="s">
        <v>34</v>
      </c>
      <c r="G21" s="33" t="s">
        <v>6</v>
      </c>
      <c r="H21" s="53"/>
    </row>
    <row r="22" spans="2:8" ht="24.95" customHeight="1" thickBot="1" x14ac:dyDescent="0.4">
      <c r="B22" s="32" t="s">
        <v>60</v>
      </c>
      <c r="C22" s="33" t="s">
        <v>6</v>
      </c>
      <c r="D22" s="37">
        <v>8</v>
      </c>
      <c r="E22" s="34" t="s">
        <v>63</v>
      </c>
      <c r="F22" s="35" t="s">
        <v>27</v>
      </c>
      <c r="G22" s="36" t="s">
        <v>109</v>
      </c>
      <c r="H22" s="80"/>
    </row>
    <row r="23" spans="2:8" ht="24.95" customHeight="1" thickBot="1" x14ac:dyDescent="0.4">
      <c r="B23" s="32" t="s">
        <v>129</v>
      </c>
      <c r="C23" s="34" t="s">
        <v>108</v>
      </c>
      <c r="D23" s="37">
        <v>10</v>
      </c>
      <c r="E23" s="34" t="s">
        <v>63</v>
      </c>
      <c r="F23" s="35" t="s">
        <v>28</v>
      </c>
      <c r="G23" s="33" t="s">
        <v>6</v>
      </c>
      <c r="H23" s="80"/>
    </row>
    <row r="24" spans="2:8" ht="24.95" customHeight="1" thickBot="1" x14ac:dyDescent="0.4">
      <c r="B24" s="32" t="s">
        <v>143</v>
      </c>
      <c r="C24" s="33" t="s">
        <v>6</v>
      </c>
      <c r="D24" s="37">
        <v>4</v>
      </c>
      <c r="E24" s="34" t="s">
        <v>63</v>
      </c>
      <c r="F24" s="35" t="s">
        <v>29</v>
      </c>
      <c r="G24" s="34" t="s">
        <v>107</v>
      </c>
      <c r="H24" s="80"/>
    </row>
    <row r="25" spans="2:8" ht="24.95" customHeight="1" x14ac:dyDescent="0.35">
      <c r="G25" s="79"/>
      <c r="H25" s="80"/>
    </row>
    <row r="26" spans="2:8" ht="24.95" customHeight="1" x14ac:dyDescent="0.35">
      <c r="G26" s="79"/>
      <c r="H26" s="80"/>
    </row>
    <row r="27" spans="2:8" ht="24.95" customHeight="1" x14ac:dyDescent="0.35">
      <c r="G27" s="79"/>
      <c r="H27" s="80"/>
    </row>
    <row r="28" spans="2:8" ht="24.95" customHeight="1" x14ac:dyDescent="0.35">
      <c r="G28" s="79"/>
      <c r="H28" s="79"/>
    </row>
    <row r="30" spans="2:8" ht="50.1" customHeight="1" x14ac:dyDescent="0.35"/>
    <row r="59" ht="50.1" customHeight="1" x14ac:dyDescent="0.35"/>
  </sheetData>
  <mergeCells count="1">
    <mergeCell ref="B2:G2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zoomScale="70" zoomScaleNormal="70" workbookViewId="0">
      <selection activeCell="D27" sqref="D27"/>
    </sheetView>
  </sheetViews>
  <sheetFormatPr defaultRowHeight="24.95" customHeight="1" x14ac:dyDescent="0.25"/>
  <cols>
    <col min="1" max="1" width="0.85546875" style="76" customWidth="1"/>
    <col min="2" max="2" width="28.7109375" style="1" customWidth="1"/>
    <col min="3" max="3" width="12" style="1" customWidth="1"/>
    <col min="4" max="4" width="13.5703125" style="1" customWidth="1"/>
    <col min="5" max="5" width="14.140625" style="1" customWidth="1"/>
    <col min="6" max="6" width="7.5703125" style="1" customWidth="1"/>
    <col min="7" max="7" width="6" style="1" customWidth="1"/>
    <col min="8" max="8" width="5.28515625" style="1" customWidth="1"/>
    <col min="9" max="9" width="4.5703125" style="1" customWidth="1"/>
    <col min="10" max="10" width="6" style="1" customWidth="1"/>
    <col min="11" max="11" width="15.7109375" style="1" hidden="1" customWidth="1"/>
    <col min="12" max="16384" width="9.140625" style="1"/>
  </cols>
  <sheetData>
    <row r="1" spans="2:11" ht="24.95" customHeight="1" x14ac:dyDescent="0.35">
      <c r="B1" s="145" t="s">
        <v>133</v>
      </c>
      <c r="C1" s="146"/>
      <c r="D1" s="146"/>
      <c r="E1" s="146"/>
      <c r="F1" s="146"/>
      <c r="G1" s="146"/>
      <c r="H1" s="146"/>
      <c r="I1" s="146"/>
      <c r="J1" s="146"/>
    </row>
    <row r="2" spans="2:11" ht="18" customHeight="1" thickBot="1" x14ac:dyDescent="0.3"/>
    <row r="3" spans="2:11" ht="35.1" customHeight="1" thickBot="1" x14ac:dyDescent="0.3">
      <c r="B3" s="114" t="s">
        <v>14</v>
      </c>
      <c r="C3" s="114" t="s">
        <v>15</v>
      </c>
      <c r="D3" s="114" t="s">
        <v>16</v>
      </c>
      <c r="E3" s="114" t="s">
        <v>76</v>
      </c>
      <c r="F3" s="114" t="s">
        <v>77</v>
      </c>
      <c r="G3" s="115" t="s">
        <v>100</v>
      </c>
      <c r="H3" s="116" t="s">
        <v>101</v>
      </c>
      <c r="I3" s="116" t="s">
        <v>102</v>
      </c>
      <c r="J3" s="116" t="s">
        <v>103</v>
      </c>
    </row>
    <row r="4" spans="2:11" ht="24.95" customHeight="1" thickBot="1" x14ac:dyDescent="0.4">
      <c r="B4" s="19" t="s">
        <v>8</v>
      </c>
      <c r="C4" s="20" t="s">
        <v>9</v>
      </c>
      <c r="D4" s="20" t="s">
        <v>10</v>
      </c>
      <c r="E4" s="29">
        <v>31155</v>
      </c>
      <c r="F4" s="30">
        <f ca="1">DATEDIF(E4,K4,"y")</f>
        <v>32</v>
      </c>
      <c r="G4" s="20"/>
      <c r="H4" s="30"/>
      <c r="I4" s="75"/>
      <c r="J4" s="30"/>
      <c r="K4" s="13">
        <f ca="1">TODAY()</f>
        <v>43206</v>
      </c>
    </row>
    <row r="5" spans="2:11" ht="24.95" customHeight="1" thickBot="1" x14ac:dyDescent="0.4">
      <c r="B5" s="31" t="s">
        <v>194</v>
      </c>
      <c r="C5" s="20" t="s">
        <v>9</v>
      </c>
      <c r="D5" s="20" t="s">
        <v>10</v>
      </c>
      <c r="E5" s="29">
        <v>27320</v>
      </c>
      <c r="F5" s="30">
        <f t="shared" ref="F5:F30" ca="1" si="0">DATEDIF(E5,K5,"y")</f>
        <v>43</v>
      </c>
      <c r="G5" s="20"/>
      <c r="H5" s="30"/>
      <c r="I5" s="75"/>
      <c r="J5" s="30"/>
      <c r="K5" s="13">
        <f t="shared" ref="K5:K30" ca="1" si="1">TODAY()</f>
        <v>43206</v>
      </c>
    </row>
    <row r="6" spans="2:11" ht="24.95" customHeight="1" thickBot="1" x14ac:dyDescent="0.4">
      <c r="B6" s="19" t="s">
        <v>122</v>
      </c>
      <c r="C6" s="20" t="s">
        <v>9</v>
      </c>
      <c r="D6" s="20"/>
      <c r="E6" s="29">
        <v>29274</v>
      </c>
      <c r="F6" s="30">
        <f t="shared" ca="1" si="0"/>
        <v>38</v>
      </c>
      <c r="G6" s="20"/>
      <c r="H6" s="30"/>
      <c r="I6" s="75"/>
      <c r="J6" s="30"/>
      <c r="K6" s="13">
        <f t="shared" ca="1" si="1"/>
        <v>43206</v>
      </c>
    </row>
    <row r="7" spans="2:11" ht="24.95" customHeight="1" thickBot="1" x14ac:dyDescent="0.4">
      <c r="B7" s="19"/>
      <c r="C7" s="20"/>
      <c r="D7" s="20"/>
      <c r="E7" s="29"/>
      <c r="F7" s="30"/>
      <c r="G7" s="20"/>
      <c r="H7" s="30"/>
      <c r="I7" s="75"/>
      <c r="J7" s="30"/>
      <c r="K7" s="13">
        <f t="shared" ca="1" si="1"/>
        <v>43206</v>
      </c>
    </row>
    <row r="8" spans="2:11" ht="24.95" customHeight="1" thickBot="1" x14ac:dyDescent="0.4">
      <c r="B8" s="19" t="s">
        <v>195</v>
      </c>
      <c r="C8" s="20" t="s">
        <v>11</v>
      </c>
      <c r="D8" s="20" t="s">
        <v>10</v>
      </c>
      <c r="E8" s="29">
        <v>32199</v>
      </c>
      <c r="F8" s="30">
        <f t="shared" ca="1" si="0"/>
        <v>30</v>
      </c>
      <c r="G8" s="20"/>
      <c r="H8" s="30"/>
      <c r="I8" s="75"/>
      <c r="J8" s="30"/>
      <c r="K8" s="13">
        <f t="shared" ca="1" si="1"/>
        <v>43206</v>
      </c>
    </row>
    <row r="9" spans="2:11" ht="24.95" customHeight="1" thickBot="1" x14ac:dyDescent="0.4">
      <c r="B9" s="19" t="s">
        <v>88</v>
      </c>
      <c r="C9" s="20" t="s">
        <v>11</v>
      </c>
      <c r="D9" s="20">
        <v>16</v>
      </c>
      <c r="E9" s="29">
        <v>28484</v>
      </c>
      <c r="F9" s="30">
        <f t="shared" ca="1" si="0"/>
        <v>40</v>
      </c>
      <c r="G9" s="30"/>
      <c r="H9" s="30"/>
      <c r="I9" s="75"/>
      <c r="J9" s="30"/>
      <c r="K9" s="13">
        <f t="shared" ca="1" si="1"/>
        <v>43206</v>
      </c>
    </row>
    <row r="10" spans="2:11" ht="24.95" customHeight="1" thickBot="1" x14ac:dyDescent="0.4">
      <c r="B10" s="19" t="s">
        <v>190</v>
      </c>
      <c r="C10" s="20" t="s">
        <v>11</v>
      </c>
      <c r="D10" s="20">
        <v>10</v>
      </c>
      <c r="E10" s="29">
        <v>27953</v>
      </c>
      <c r="F10" s="30">
        <f t="shared" ca="1" si="0"/>
        <v>41</v>
      </c>
      <c r="G10" s="30">
        <v>6</v>
      </c>
      <c r="H10" s="30">
        <v>9</v>
      </c>
      <c r="I10" s="75">
        <f t="shared" ref="I10:I30" si="2">SUM(G10,H10)</f>
        <v>15</v>
      </c>
      <c r="J10" s="30">
        <v>12</v>
      </c>
      <c r="K10" s="13">
        <f t="shared" ca="1" si="1"/>
        <v>43206</v>
      </c>
    </row>
    <row r="11" spans="2:11" ht="24.95" customHeight="1" thickBot="1" x14ac:dyDescent="0.4">
      <c r="B11" s="19" t="s">
        <v>192</v>
      </c>
      <c r="C11" s="20" t="s">
        <v>11</v>
      </c>
      <c r="D11" s="20">
        <v>13</v>
      </c>
      <c r="E11" s="29">
        <v>25411</v>
      </c>
      <c r="F11" s="30">
        <f t="shared" ca="1" si="0"/>
        <v>48</v>
      </c>
      <c r="G11" s="30">
        <v>4</v>
      </c>
      <c r="H11" s="30">
        <v>5</v>
      </c>
      <c r="I11" s="75">
        <f t="shared" si="2"/>
        <v>9</v>
      </c>
      <c r="J11" s="30">
        <v>18</v>
      </c>
      <c r="K11" s="13">
        <f t="shared" ca="1" si="1"/>
        <v>43206</v>
      </c>
    </row>
    <row r="12" spans="2:11" ht="24.95" customHeight="1" thickBot="1" x14ac:dyDescent="0.4">
      <c r="B12" s="19" t="s">
        <v>184</v>
      </c>
      <c r="C12" s="20" t="s">
        <v>11</v>
      </c>
      <c r="D12" s="20" t="s">
        <v>10</v>
      </c>
      <c r="E12" s="29">
        <v>28465</v>
      </c>
      <c r="F12" s="30">
        <f t="shared" ca="1" si="0"/>
        <v>40</v>
      </c>
      <c r="G12" s="30"/>
      <c r="H12" s="30"/>
      <c r="I12" s="75"/>
      <c r="J12" s="30"/>
      <c r="K12" s="13">
        <f t="shared" ca="1" si="1"/>
        <v>43206</v>
      </c>
    </row>
    <row r="13" spans="2:11" ht="24.95" customHeight="1" thickBot="1" x14ac:dyDescent="0.4">
      <c r="B13" s="19" t="s">
        <v>123</v>
      </c>
      <c r="C13" s="20" t="s">
        <v>11</v>
      </c>
      <c r="D13" s="20">
        <v>6</v>
      </c>
      <c r="E13" s="29">
        <v>33783</v>
      </c>
      <c r="F13" s="30">
        <f t="shared" ca="1" si="0"/>
        <v>25</v>
      </c>
      <c r="G13" s="20">
        <v>0</v>
      </c>
      <c r="H13" s="30">
        <v>3</v>
      </c>
      <c r="I13" s="75">
        <f t="shared" si="2"/>
        <v>3</v>
      </c>
      <c r="J13" s="30">
        <v>22</v>
      </c>
      <c r="K13" s="13">
        <f t="shared" ca="1" si="1"/>
        <v>43206</v>
      </c>
    </row>
    <row r="14" spans="2:11" ht="24.95" customHeight="1" thickBot="1" x14ac:dyDescent="0.4">
      <c r="B14" s="19" t="s">
        <v>183</v>
      </c>
      <c r="C14" s="20" t="s">
        <v>11</v>
      </c>
      <c r="D14" s="20">
        <v>3</v>
      </c>
      <c r="E14" s="29">
        <v>34197</v>
      </c>
      <c r="F14" s="30">
        <f t="shared" ca="1" si="0"/>
        <v>24</v>
      </c>
      <c r="G14" s="30">
        <v>3</v>
      </c>
      <c r="H14" s="30">
        <v>4</v>
      </c>
      <c r="I14" s="75">
        <f t="shared" si="2"/>
        <v>7</v>
      </c>
      <c r="J14" s="30">
        <v>20</v>
      </c>
      <c r="K14" s="13">
        <f t="shared" ca="1" si="1"/>
        <v>43206</v>
      </c>
    </row>
    <row r="15" spans="2:11" ht="24.95" customHeight="1" thickBot="1" x14ac:dyDescent="0.4">
      <c r="B15" s="19" t="s">
        <v>173</v>
      </c>
      <c r="C15" s="20" t="s">
        <v>11</v>
      </c>
      <c r="D15" s="20">
        <v>7</v>
      </c>
      <c r="E15" s="29">
        <v>27398</v>
      </c>
      <c r="F15" s="30">
        <f t="shared" ca="1" si="0"/>
        <v>43</v>
      </c>
      <c r="G15" s="30">
        <v>0</v>
      </c>
      <c r="H15" s="30">
        <v>2</v>
      </c>
      <c r="I15" s="75">
        <f t="shared" si="2"/>
        <v>2</v>
      </c>
      <c r="J15" s="30">
        <v>6</v>
      </c>
      <c r="K15" s="13">
        <f t="shared" ca="1" si="1"/>
        <v>43206</v>
      </c>
    </row>
    <row r="16" spans="2:11" ht="24.95" customHeight="1" thickBot="1" x14ac:dyDescent="0.4">
      <c r="B16" s="19"/>
      <c r="C16" s="20"/>
      <c r="D16" s="20"/>
      <c r="E16" s="29"/>
      <c r="F16" s="30"/>
      <c r="G16" s="20"/>
      <c r="H16" s="30"/>
      <c r="I16" s="75"/>
      <c r="J16" s="30"/>
      <c r="K16" s="13">
        <f t="shared" ca="1" si="1"/>
        <v>43206</v>
      </c>
    </row>
    <row r="17" spans="2:11" ht="24.95" customHeight="1" thickBot="1" x14ac:dyDescent="0.4">
      <c r="B17" s="19" t="s">
        <v>82</v>
      </c>
      <c r="C17" s="20" t="s">
        <v>13</v>
      </c>
      <c r="D17" s="20">
        <v>5</v>
      </c>
      <c r="E17" s="29">
        <v>27099</v>
      </c>
      <c r="F17" s="30">
        <f t="shared" ca="1" si="0"/>
        <v>44</v>
      </c>
      <c r="G17" s="20">
        <v>11</v>
      </c>
      <c r="H17" s="30">
        <v>10</v>
      </c>
      <c r="I17" s="75">
        <f t="shared" si="2"/>
        <v>21</v>
      </c>
      <c r="J17" s="30">
        <v>4</v>
      </c>
      <c r="K17" s="13">
        <f t="shared" ca="1" si="1"/>
        <v>43206</v>
      </c>
    </row>
    <row r="18" spans="2:11" ht="24.95" customHeight="1" thickBot="1" x14ac:dyDescent="0.4">
      <c r="B18" s="19" t="s">
        <v>81</v>
      </c>
      <c r="C18" s="20" t="s">
        <v>13</v>
      </c>
      <c r="D18" s="20">
        <v>8</v>
      </c>
      <c r="E18" s="29">
        <v>31170</v>
      </c>
      <c r="F18" s="30">
        <f t="shared" ca="1" si="0"/>
        <v>32</v>
      </c>
      <c r="G18" s="30">
        <v>21</v>
      </c>
      <c r="H18" s="30">
        <v>9</v>
      </c>
      <c r="I18" s="75">
        <f t="shared" si="2"/>
        <v>30</v>
      </c>
      <c r="J18" s="30">
        <v>2</v>
      </c>
      <c r="K18" s="13">
        <f t="shared" ca="1" si="1"/>
        <v>43206</v>
      </c>
    </row>
    <row r="19" spans="2:11" ht="24.95" customHeight="1" thickBot="1" x14ac:dyDescent="0.4">
      <c r="B19" s="19" t="s">
        <v>196</v>
      </c>
      <c r="C19" s="20" t="s">
        <v>13</v>
      </c>
      <c r="D19" s="20" t="s">
        <v>10</v>
      </c>
      <c r="E19" s="29">
        <v>28236</v>
      </c>
      <c r="F19" s="30">
        <f t="shared" ca="1" si="0"/>
        <v>40</v>
      </c>
      <c r="G19" s="30"/>
      <c r="H19" s="30"/>
      <c r="I19" s="75"/>
      <c r="J19" s="30"/>
      <c r="K19" s="13">
        <f t="shared" ca="1" si="1"/>
        <v>43206</v>
      </c>
    </row>
    <row r="20" spans="2:11" ht="24.95" customHeight="1" thickBot="1" x14ac:dyDescent="0.4">
      <c r="B20" s="19" t="s">
        <v>197</v>
      </c>
      <c r="C20" s="20" t="s">
        <v>13</v>
      </c>
      <c r="D20" s="20" t="s">
        <v>10</v>
      </c>
      <c r="E20" s="29">
        <v>33484</v>
      </c>
      <c r="F20" s="30">
        <f t="shared" ca="1" si="0"/>
        <v>26</v>
      </c>
      <c r="G20" s="30"/>
      <c r="H20" s="30"/>
      <c r="I20" s="75"/>
      <c r="J20" s="30"/>
      <c r="K20" s="13">
        <f t="shared" ca="1" si="1"/>
        <v>43206</v>
      </c>
    </row>
    <row r="21" spans="2:11" ht="24.95" customHeight="1" thickBot="1" x14ac:dyDescent="0.4">
      <c r="B21" s="19" t="s">
        <v>198</v>
      </c>
      <c r="C21" s="20" t="s">
        <v>13</v>
      </c>
      <c r="D21" s="20" t="s">
        <v>10</v>
      </c>
      <c r="E21" s="29">
        <v>27501</v>
      </c>
      <c r="F21" s="30">
        <f t="shared" ca="1" si="0"/>
        <v>42</v>
      </c>
      <c r="G21" s="20"/>
      <c r="H21" s="30"/>
      <c r="I21" s="75"/>
      <c r="J21" s="30"/>
      <c r="K21" s="13">
        <f t="shared" ca="1" si="1"/>
        <v>43206</v>
      </c>
    </row>
    <row r="22" spans="2:11" ht="24.95" customHeight="1" thickBot="1" x14ac:dyDescent="0.4">
      <c r="B22" s="19" t="s">
        <v>84</v>
      </c>
      <c r="C22" s="20" t="s">
        <v>13</v>
      </c>
      <c r="D22" s="20">
        <v>17</v>
      </c>
      <c r="E22" s="29">
        <v>29229</v>
      </c>
      <c r="F22" s="30">
        <f t="shared" ca="1" si="0"/>
        <v>38</v>
      </c>
      <c r="G22" s="20">
        <v>9</v>
      </c>
      <c r="H22" s="30">
        <v>9</v>
      </c>
      <c r="I22" s="75">
        <f t="shared" si="2"/>
        <v>18</v>
      </c>
      <c r="J22" s="30">
        <v>24</v>
      </c>
      <c r="K22" s="13">
        <f t="shared" ca="1" si="1"/>
        <v>43206</v>
      </c>
    </row>
    <row r="23" spans="2:11" ht="24.95" customHeight="1" thickBot="1" x14ac:dyDescent="0.4">
      <c r="B23" s="19" t="s">
        <v>144</v>
      </c>
      <c r="C23" s="20" t="s">
        <v>13</v>
      </c>
      <c r="D23" s="20">
        <v>12</v>
      </c>
      <c r="E23" s="29">
        <v>24110</v>
      </c>
      <c r="F23" s="30">
        <f t="shared" ca="1" si="0"/>
        <v>52</v>
      </c>
      <c r="G23" s="30">
        <v>2</v>
      </c>
      <c r="H23" s="30">
        <v>7</v>
      </c>
      <c r="I23" s="75">
        <f t="shared" si="2"/>
        <v>9</v>
      </c>
      <c r="J23" s="30">
        <v>8</v>
      </c>
      <c r="K23" s="13">
        <f t="shared" ca="1" si="1"/>
        <v>43206</v>
      </c>
    </row>
    <row r="24" spans="2:11" ht="24.95" customHeight="1" thickBot="1" x14ac:dyDescent="0.4">
      <c r="B24" s="19" t="s">
        <v>191</v>
      </c>
      <c r="C24" s="20" t="s">
        <v>13</v>
      </c>
      <c r="D24" s="20">
        <v>15</v>
      </c>
      <c r="E24" s="29">
        <v>31797</v>
      </c>
      <c r="F24" s="30">
        <f t="shared" ca="1" si="0"/>
        <v>31</v>
      </c>
      <c r="G24" s="30">
        <v>9</v>
      </c>
      <c r="H24" s="30">
        <v>6</v>
      </c>
      <c r="I24" s="75">
        <f t="shared" si="2"/>
        <v>15</v>
      </c>
      <c r="J24" s="30">
        <v>8</v>
      </c>
      <c r="K24" s="13">
        <f t="shared" ca="1" si="1"/>
        <v>43206</v>
      </c>
    </row>
    <row r="25" spans="2:11" ht="24.95" customHeight="1" thickBot="1" x14ac:dyDescent="0.4">
      <c r="B25" s="19" t="s">
        <v>124</v>
      </c>
      <c r="C25" s="20" t="s">
        <v>13</v>
      </c>
      <c r="D25" s="20">
        <v>11</v>
      </c>
      <c r="E25" s="29">
        <v>35049</v>
      </c>
      <c r="F25" s="30">
        <f t="shared" ca="1" si="0"/>
        <v>22</v>
      </c>
      <c r="G25" s="30">
        <v>5</v>
      </c>
      <c r="H25" s="30">
        <v>5</v>
      </c>
      <c r="I25" s="75">
        <f t="shared" si="2"/>
        <v>10</v>
      </c>
      <c r="J25" s="30">
        <v>2</v>
      </c>
      <c r="K25" s="13">
        <f t="shared" ca="1" si="1"/>
        <v>43206</v>
      </c>
    </row>
    <row r="26" spans="2:11" ht="24.95" customHeight="1" thickBot="1" x14ac:dyDescent="0.4">
      <c r="B26" s="19" t="s">
        <v>193</v>
      </c>
      <c r="C26" s="20" t="s">
        <v>13</v>
      </c>
      <c r="D26" s="20">
        <v>14</v>
      </c>
      <c r="E26" s="29">
        <v>28844</v>
      </c>
      <c r="F26" s="30">
        <f t="shared" ca="1" si="0"/>
        <v>39</v>
      </c>
      <c r="G26" s="30">
        <v>3</v>
      </c>
      <c r="H26" s="30">
        <v>5</v>
      </c>
      <c r="I26" s="75">
        <f t="shared" si="2"/>
        <v>8</v>
      </c>
      <c r="J26" s="30">
        <v>10</v>
      </c>
      <c r="K26" s="13">
        <f t="shared" ca="1" si="1"/>
        <v>43206</v>
      </c>
    </row>
    <row r="27" spans="2:11" ht="24.95" customHeight="1" thickBot="1" x14ac:dyDescent="0.4">
      <c r="B27" s="19" t="s">
        <v>125</v>
      </c>
      <c r="C27" s="20" t="s">
        <v>13</v>
      </c>
      <c r="D27" s="20">
        <v>4</v>
      </c>
      <c r="E27" s="29">
        <v>28920</v>
      </c>
      <c r="F27" s="30">
        <f t="shared" ca="1" si="0"/>
        <v>39</v>
      </c>
      <c r="G27" s="30">
        <v>9</v>
      </c>
      <c r="H27" s="30">
        <v>2</v>
      </c>
      <c r="I27" s="75">
        <f t="shared" si="2"/>
        <v>11</v>
      </c>
      <c r="J27" s="30">
        <v>2</v>
      </c>
      <c r="K27" s="13">
        <f t="shared" ca="1" si="1"/>
        <v>43206</v>
      </c>
    </row>
    <row r="28" spans="2:11" ht="24.95" customHeight="1" thickBot="1" x14ac:dyDescent="0.4">
      <c r="B28" s="19" t="s">
        <v>85</v>
      </c>
      <c r="C28" s="20" t="s">
        <v>13</v>
      </c>
      <c r="D28" s="20">
        <v>19</v>
      </c>
      <c r="E28" s="29">
        <v>33422</v>
      </c>
      <c r="F28" s="30">
        <f t="shared" ca="1" si="0"/>
        <v>26</v>
      </c>
      <c r="G28" s="30">
        <v>10</v>
      </c>
      <c r="H28" s="30">
        <v>10</v>
      </c>
      <c r="I28" s="75">
        <f t="shared" si="2"/>
        <v>20</v>
      </c>
      <c r="J28" s="30">
        <v>8</v>
      </c>
      <c r="K28" s="13">
        <f t="shared" ca="1" si="1"/>
        <v>43206</v>
      </c>
    </row>
    <row r="29" spans="2:11" ht="24.95" customHeight="1" thickBot="1" x14ac:dyDescent="0.4">
      <c r="B29" s="19" t="s">
        <v>127</v>
      </c>
      <c r="C29" s="20" t="s">
        <v>13</v>
      </c>
      <c r="D29" s="20" t="s">
        <v>10</v>
      </c>
      <c r="E29" s="29">
        <v>36447</v>
      </c>
      <c r="F29" s="30">
        <f t="shared" ca="1" si="0"/>
        <v>18</v>
      </c>
      <c r="G29" s="30"/>
      <c r="H29" s="30"/>
      <c r="I29" s="75"/>
      <c r="J29" s="30"/>
      <c r="K29" s="13">
        <f t="shared" ca="1" si="1"/>
        <v>43206</v>
      </c>
    </row>
    <row r="30" spans="2:11" ht="24.95" customHeight="1" thickBot="1" x14ac:dyDescent="0.4">
      <c r="B30" s="19" t="s">
        <v>126</v>
      </c>
      <c r="C30" s="20" t="s">
        <v>13</v>
      </c>
      <c r="D30" s="20">
        <v>2</v>
      </c>
      <c r="E30" s="29">
        <v>28513</v>
      </c>
      <c r="F30" s="30">
        <f t="shared" ca="1" si="0"/>
        <v>40</v>
      </c>
      <c r="G30" s="30">
        <v>6</v>
      </c>
      <c r="H30" s="30">
        <v>12</v>
      </c>
      <c r="I30" s="75">
        <f t="shared" si="2"/>
        <v>18</v>
      </c>
      <c r="J30" s="30">
        <v>4</v>
      </c>
      <c r="K30" s="13">
        <f t="shared" ca="1" si="1"/>
        <v>43206</v>
      </c>
    </row>
  </sheetData>
  <mergeCells count="1">
    <mergeCell ref="B1:J1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21"/>
  <sheetViews>
    <sheetView zoomScale="85" zoomScaleNormal="85" workbookViewId="0">
      <selection activeCell="L10" sqref="L10"/>
    </sheetView>
  </sheetViews>
  <sheetFormatPr defaultRowHeight="24.95" customHeight="1" x14ac:dyDescent="0.25"/>
  <cols>
    <col min="1" max="1" width="5.7109375" customWidth="1"/>
    <col min="2" max="2" width="23.42578125" customWidth="1"/>
    <col min="3" max="3" width="13.85546875" style="1" customWidth="1"/>
    <col min="4" max="4" width="16" style="1" customWidth="1"/>
    <col min="5" max="6" width="11.5703125" style="1" customWidth="1"/>
  </cols>
  <sheetData>
    <row r="2" spans="2:7" ht="50.1" customHeight="1" x14ac:dyDescent="0.35">
      <c r="B2" s="143" t="s">
        <v>132</v>
      </c>
      <c r="C2" s="143"/>
      <c r="D2" s="143"/>
      <c r="E2" s="143"/>
      <c r="F2" s="143"/>
    </row>
    <row r="3" spans="2:7" ht="24.95" customHeight="1" thickBot="1" x14ac:dyDescent="0.3"/>
    <row r="4" spans="2:7" ht="24.95" customHeight="1" thickBot="1" x14ac:dyDescent="0.4">
      <c r="B4" s="23" t="s">
        <v>20</v>
      </c>
      <c r="C4" s="23" t="s">
        <v>17</v>
      </c>
      <c r="D4" s="23" t="s">
        <v>18</v>
      </c>
      <c r="E4" s="23" t="s">
        <v>19</v>
      </c>
      <c r="F4" s="23" t="s">
        <v>21</v>
      </c>
    </row>
    <row r="5" spans="2:7" ht="24.95" customHeight="1" thickBot="1" x14ac:dyDescent="0.4">
      <c r="B5" s="32" t="s">
        <v>81</v>
      </c>
      <c r="C5" s="36">
        <v>21</v>
      </c>
      <c r="D5" s="36">
        <v>9</v>
      </c>
      <c r="E5" s="36">
        <f t="shared" ref="E5:E19" si="0">SUM(C5,D5)</f>
        <v>30</v>
      </c>
      <c r="F5" s="39">
        <f t="shared" ref="F5:F19" si="1">RANK(E5,$E$5:$E$19,0)</f>
        <v>1</v>
      </c>
      <c r="G5" s="3"/>
    </row>
    <row r="6" spans="2:7" ht="24.95" customHeight="1" thickBot="1" x14ac:dyDescent="0.4">
      <c r="B6" s="32" t="s">
        <v>82</v>
      </c>
      <c r="C6" s="36">
        <v>11</v>
      </c>
      <c r="D6" s="36">
        <v>10</v>
      </c>
      <c r="E6" s="36">
        <f t="shared" si="0"/>
        <v>21</v>
      </c>
      <c r="F6" s="39">
        <f t="shared" si="1"/>
        <v>2</v>
      </c>
      <c r="G6" s="4"/>
    </row>
    <row r="7" spans="2:7" ht="24.95" customHeight="1" thickBot="1" x14ac:dyDescent="0.4">
      <c r="B7" s="32" t="s">
        <v>85</v>
      </c>
      <c r="C7" s="36">
        <v>10</v>
      </c>
      <c r="D7" s="36">
        <v>10</v>
      </c>
      <c r="E7" s="36">
        <f t="shared" si="0"/>
        <v>20</v>
      </c>
      <c r="F7" s="39">
        <f t="shared" si="1"/>
        <v>3</v>
      </c>
      <c r="G7" s="4"/>
    </row>
    <row r="8" spans="2:7" ht="24.95" customHeight="1" thickBot="1" x14ac:dyDescent="0.4">
      <c r="B8" s="32" t="s">
        <v>84</v>
      </c>
      <c r="C8" s="36">
        <v>9</v>
      </c>
      <c r="D8" s="36">
        <v>9</v>
      </c>
      <c r="E8" s="36">
        <f t="shared" si="0"/>
        <v>18</v>
      </c>
      <c r="F8" s="39">
        <f t="shared" si="1"/>
        <v>4</v>
      </c>
      <c r="G8" s="4"/>
    </row>
    <row r="9" spans="2:7" ht="24.95" customHeight="1" thickBot="1" x14ac:dyDescent="0.4">
      <c r="B9" s="32" t="s">
        <v>126</v>
      </c>
      <c r="C9" s="36">
        <v>6</v>
      </c>
      <c r="D9" s="36">
        <v>12</v>
      </c>
      <c r="E9" s="36">
        <f t="shared" si="0"/>
        <v>18</v>
      </c>
      <c r="F9" s="39">
        <f t="shared" si="1"/>
        <v>4</v>
      </c>
      <c r="G9" s="4"/>
    </row>
    <row r="10" spans="2:7" ht="24.95" customHeight="1" thickBot="1" x14ac:dyDescent="0.4">
      <c r="B10" s="32" t="s">
        <v>191</v>
      </c>
      <c r="C10" s="36">
        <v>9</v>
      </c>
      <c r="D10" s="36">
        <v>6</v>
      </c>
      <c r="E10" s="36">
        <f t="shared" si="0"/>
        <v>15</v>
      </c>
      <c r="F10" s="39">
        <f t="shared" si="1"/>
        <v>6</v>
      </c>
      <c r="G10" s="4"/>
    </row>
    <row r="11" spans="2:7" ht="24.95" customHeight="1" thickBot="1" x14ac:dyDescent="0.4">
      <c r="B11" s="32" t="s">
        <v>199</v>
      </c>
      <c r="C11" s="36">
        <v>6</v>
      </c>
      <c r="D11" s="36">
        <v>9</v>
      </c>
      <c r="E11" s="36">
        <f t="shared" si="0"/>
        <v>15</v>
      </c>
      <c r="F11" s="39">
        <f t="shared" si="1"/>
        <v>6</v>
      </c>
      <c r="G11" s="4"/>
    </row>
    <row r="12" spans="2:7" ht="24.95" customHeight="1" thickBot="1" x14ac:dyDescent="0.4">
      <c r="B12" s="32" t="s">
        <v>125</v>
      </c>
      <c r="C12" s="36">
        <v>9</v>
      </c>
      <c r="D12" s="36">
        <v>2</v>
      </c>
      <c r="E12" s="36">
        <f t="shared" si="0"/>
        <v>11</v>
      </c>
      <c r="F12" s="39">
        <f t="shared" si="1"/>
        <v>8</v>
      </c>
      <c r="G12" s="4"/>
    </row>
    <row r="13" spans="2:7" ht="24.95" customHeight="1" thickBot="1" x14ac:dyDescent="0.4">
      <c r="B13" s="32" t="s">
        <v>124</v>
      </c>
      <c r="C13" s="36">
        <v>5</v>
      </c>
      <c r="D13" s="36">
        <v>5</v>
      </c>
      <c r="E13" s="36">
        <f t="shared" si="0"/>
        <v>10</v>
      </c>
      <c r="F13" s="39">
        <f t="shared" si="1"/>
        <v>9</v>
      </c>
      <c r="G13" s="4"/>
    </row>
    <row r="14" spans="2:7" ht="24.95" customHeight="1" thickBot="1" x14ac:dyDescent="0.4">
      <c r="B14" s="32" t="s">
        <v>192</v>
      </c>
      <c r="C14" s="36">
        <v>4</v>
      </c>
      <c r="D14" s="36">
        <v>5</v>
      </c>
      <c r="E14" s="36">
        <f t="shared" si="0"/>
        <v>9</v>
      </c>
      <c r="F14" s="39">
        <f t="shared" si="1"/>
        <v>10</v>
      </c>
      <c r="G14" s="4"/>
    </row>
    <row r="15" spans="2:7" ht="24.95" customHeight="1" thickBot="1" x14ac:dyDescent="0.4">
      <c r="B15" s="32" t="s">
        <v>144</v>
      </c>
      <c r="C15" s="36">
        <v>2</v>
      </c>
      <c r="D15" s="36">
        <v>7</v>
      </c>
      <c r="E15" s="36">
        <f t="shared" si="0"/>
        <v>9</v>
      </c>
      <c r="F15" s="39">
        <f t="shared" si="1"/>
        <v>10</v>
      </c>
      <c r="G15" s="4"/>
    </row>
    <row r="16" spans="2:7" ht="24.95" customHeight="1" thickBot="1" x14ac:dyDescent="0.4">
      <c r="B16" s="32" t="s">
        <v>193</v>
      </c>
      <c r="C16" s="36">
        <v>3</v>
      </c>
      <c r="D16" s="36">
        <v>5</v>
      </c>
      <c r="E16" s="36">
        <f t="shared" si="0"/>
        <v>8</v>
      </c>
      <c r="F16" s="39">
        <f t="shared" si="1"/>
        <v>12</v>
      </c>
      <c r="G16" s="4"/>
    </row>
    <row r="17" spans="2:7" ht="24.95" customHeight="1" thickBot="1" x14ac:dyDescent="0.4">
      <c r="B17" s="32" t="s">
        <v>183</v>
      </c>
      <c r="C17" s="36">
        <v>3</v>
      </c>
      <c r="D17" s="36">
        <v>4</v>
      </c>
      <c r="E17" s="36">
        <f t="shared" si="0"/>
        <v>7</v>
      </c>
      <c r="F17" s="39">
        <f t="shared" si="1"/>
        <v>13</v>
      </c>
      <c r="G17" s="4"/>
    </row>
    <row r="18" spans="2:7" ht="24.95" customHeight="1" thickBot="1" x14ac:dyDescent="0.4">
      <c r="B18" s="32" t="s">
        <v>123</v>
      </c>
      <c r="C18" s="36">
        <v>0</v>
      </c>
      <c r="D18" s="36">
        <v>3</v>
      </c>
      <c r="E18" s="36">
        <f t="shared" si="0"/>
        <v>3</v>
      </c>
      <c r="F18" s="39">
        <f t="shared" si="1"/>
        <v>14</v>
      </c>
      <c r="G18" s="4"/>
    </row>
    <row r="19" spans="2:7" ht="24.95" customHeight="1" thickBot="1" x14ac:dyDescent="0.4">
      <c r="B19" s="32" t="s">
        <v>173</v>
      </c>
      <c r="C19" s="36">
        <v>0</v>
      </c>
      <c r="D19" s="36">
        <v>2</v>
      </c>
      <c r="E19" s="36">
        <f t="shared" si="0"/>
        <v>2</v>
      </c>
      <c r="F19" s="39">
        <f t="shared" si="1"/>
        <v>15</v>
      </c>
      <c r="G19" s="4"/>
    </row>
    <row r="20" spans="2:7" ht="24.95" customHeight="1" x14ac:dyDescent="0.25">
      <c r="B20" s="3"/>
      <c r="C20" s="41"/>
      <c r="D20" s="40"/>
      <c r="E20" s="40"/>
      <c r="F20" s="40"/>
      <c r="G20" s="4"/>
    </row>
    <row r="21" spans="2:7" ht="24.95" customHeight="1" x14ac:dyDescent="0.35">
      <c r="B21" s="143"/>
      <c r="C21" s="143"/>
      <c r="D21" s="143"/>
    </row>
  </sheetData>
  <sortState ref="B5:F19">
    <sortCondition ref="F5:F19"/>
  </sortState>
  <mergeCells count="2">
    <mergeCell ref="B21:D21"/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19"/>
  <sheetViews>
    <sheetView zoomScale="70" zoomScaleNormal="70" workbookViewId="0">
      <selection activeCell="B5" sqref="B5:C19"/>
    </sheetView>
  </sheetViews>
  <sheetFormatPr defaultRowHeight="24.95" customHeight="1" x14ac:dyDescent="0.3"/>
  <cols>
    <col min="1" max="1" width="11.85546875" customWidth="1"/>
    <col min="2" max="2" width="25.28515625" customWidth="1"/>
    <col min="3" max="3" width="22.7109375" style="102" customWidth="1"/>
    <col min="4" max="4" width="17.28515625" customWidth="1"/>
  </cols>
  <sheetData>
    <row r="2" spans="2:5" ht="50.1" customHeight="1" x14ac:dyDescent="0.35">
      <c r="B2" s="143" t="s">
        <v>131</v>
      </c>
      <c r="C2" s="143"/>
      <c r="D2" s="143"/>
      <c r="E2" s="57"/>
    </row>
    <row r="3" spans="2:5" ht="24.95" customHeight="1" thickBot="1" x14ac:dyDescent="0.35"/>
    <row r="4" spans="2:5" ht="24.95" customHeight="1" thickBot="1" x14ac:dyDescent="0.4">
      <c r="B4" s="12" t="s">
        <v>20</v>
      </c>
      <c r="C4" s="101" t="s">
        <v>22</v>
      </c>
      <c r="D4" s="12" t="s">
        <v>21</v>
      </c>
    </row>
    <row r="5" spans="2:5" ht="24.95" customHeight="1" thickBot="1" x14ac:dyDescent="0.4">
      <c r="B5" s="121" t="s">
        <v>84</v>
      </c>
      <c r="C5" s="122">
        <v>24</v>
      </c>
      <c r="D5" s="42">
        <f t="shared" ref="D5:D19" si="0">RANK(C5,$C$5:$C$19)</f>
        <v>1</v>
      </c>
    </row>
    <row r="6" spans="2:5" ht="24.95" customHeight="1" thickBot="1" x14ac:dyDescent="0.4">
      <c r="B6" s="123" t="s">
        <v>123</v>
      </c>
      <c r="C6" s="122">
        <v>22</v>
      </c>
      <c r="D6" s="42">
        <f t="shared" si="0"/>
        <v>2</v>
      </c>
    </row>
    <row r="7" spans="2:5" ht="24.95" customHeight="1" thickBot="1" x14ac:dyDescent="0.4">
      <c r="B7" s="123" t="s">
        <v>183</v>
      </c>
      <c r="C7" s="122">
        <v>20</v>
      </c>
      <c r="D7" s="42">
        <f t="shared" si="0"/>
        <v>3</v>
      </c>
    </row>
    <row r="8" spans="2:5" ht="24.95" customHeight="1" thickBot="1" x14ac:dyDescent="0.4">
      <c r="B8" s="123" t="s">
        <v>192</v>
      </c>
      <c r="C8" s="122">
        <v>18</v>
      </c>
      <c r="D8" s="42">
        <f t="shared" si="0"/>
        <v>4</v>
      </c>
    </row>
    <row r="9" spans="2:5" ht="24.95" customHeight="1" thickBot="1" x14ac:dyDescent="0.4">
      <c r="B9" s="123" t="s">
        <v>190</v>
      </c>
      <c r="C9" s="122">
        <v>12</v>
      </c>
      <c r="D9" s="42">
        <f t="shared" si="0"/>
        <v>5</v>
      </c>
    </row>
    <row r="10" spans="2:5" ht="24.95" customHeight="1" thickBot="1" x14ac:dyDescent="0.4">
      <c r="B10" s="121" t="s">
        <v>193</v>
      </c>
      <c r="C10" s="122">
        <v>10</v>
      </c>
      <c r="D10" s="42">
        <f t="shared" si="0"/>
        <v>6</v>
      </c>
    </row>
    <row r="11" spans="2:5" ht="24.95" customHeight="1" thickBot="1" x14ac:dyDescent="0.4">
      <c r="B11" s="121" t="s">
        <v>144</v>
      </c>
      <c r="C11" s="122">
        <v>8</v>
      </c>
      <c r="D11" s="42">
        <f t="shared" si="0"/>
        <v>7</v>
      </c>
    </row>
    <row r="12" spans="2:5" ht="24.95" customHeight="1" thickBot="1" x14ac:dyDescent="0.4">
      <c r="B12" s="121" t="s">
        <v>191</v>
      </c>
      <c r="C12" s="122">
        <v>8</v>
      </c>
      <c r="D12" s="42">
        <f t="shared" si="0"/>
        <v>7</v>
      </c>
    </row>
    <row r="13" spans="2:5" ht="24.95" customHeight="1" thickBot="1" x14ac:dyDescent="0.4">
      <c r="B13" s="121" t="s">
        <v>85</v>
      </c>
      <c r="C13" s="122">
        <v>8</v>
      </c>
      <c r="D13" s="42">
        <f t="shared" si="0"/>
        <v>7</v>
      </c>
    </row>
    <row r="14" spans="2:5" ht="24.95" customHeight="1" thickBot="1" x14ac:dyDescent="0.4">
      <c r="B14" s="123" t="s">
        <v>173</v>
      </c>
      <c r="C14" s="122">
        <v>6</v>
      </c>
      <c r="D14" s="42">
        <f t="shared" si="0"/>
        <v>10</v>
      </c>
    </row>
    <row r="15" spans="2:5" ht="24.95" customHeight="1" thickBot="1" x14ac:dyDescent="0.4">
      <c r="B15" s="123" t="s">
        <v>82</v>
      </c>
      <c r="C15" s="122">
        <v>4</v>
      </c>
      <c r="D15" s="42">
        <f t="shared" si="0"/>
        <v>11</v>
      </c>
    </row>
    <row r="16" spans="2:5" ht="24.95" customHeight="1" thickBot="1" x14ac:dyDescent="0.4">
      <c r="B16" s="121" t="s">
        <v>126</v>
      </c>
      <c r="C16" s="122">
        <v>4</v>
      </c>
      <c r="D16" s="42">
        <f t="shared" si="0"/>
        <v>11</v>
      </c>
    </row>
    <row r="17" spans="2:4" ht="24.95" customHeight="1" thickBot="1" x14ac:dyDescent="0.4">
      <c r="B17" s="124" t="s">
        <v>81</v>
      </c>
      <c r="C17" s="125">
        <v>2</v>
      </c>
      <c r="D17" s="42">
        <f t="shared" si="0"/>
        <v>13</v>
      </c>
    </row>
    <row r="18" spans="2:4" ht="24.95" customHeight="1" thickBot="1" x14ac:dyDescent="0.4">
      <c r="B18" s="121" t="s">
        <v>124</v>
      </c>
      <c r="C18" s="122">
        <v>2</v>
      </c>
      <c r="D18" s="42">
        <f t="shared" si="0"/>
        <v>13</v>
      </c>
    </row>
    <row r="19" spans="2:4" ht="24.95" customHeight="1" thickBot="1" x14ac:dyDescent="0.4">
      <c r="B19" s="121" t="s">
        <v>125</v>
      </c>
      <c r="C19" s="122">
        <v>2</v>
      </c>
      <c r="D19" s="42">
        <f t="shared" si="0"/>
        <v>13</v>
      </c>
    </row>
  </sheetData>
  <sortState ref="B5:D19">
    <sortCondition ref="D5:D19"/>
  </sortState>
  <mergeCells count="1">
    <mergeCell ref="B2:D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K13"/>
  <sheetViews>
    <sheetView zoomScale="70" zoomScaleNormal="70" workbookViewId="0">
      <selection activeCell="M23" sqref="M23"/>
    </sheetView>
  </sheetViews>
  <sheetFormatPr defaultRowHeight="24.95" customHeight="1" x14ac:dyDescent="0.25"/>
  <cols>
    <col min="1" max="1" width="5.85546875" style="2" customWidth="1"/>
    <col min="2" max="2" width="10.7109375" style="2" customWidth="1"/>
    <col min="3" max="3" width="12.5703125" style="2" customWidth="1"/>
    <col min="4" max="4" width="25.7109375" style="2" customWidth="1"/>
    <col min="5" max="5" width="20.140625" style="2" customWidth="1"/>
    <col min="6" max="6" width="22.28515625" style="2" customWidth="1"/>
    <col min="7" max="7" width="17.7109375" style="2" customWidth="1"/>
    <col min="8" max="9" width="9.140625" style="2"/>
    <col min="10" max="10" width="16.85546875" style="2" customWidth="1"/>
    <col min="11" max="11" width="14.85546875" style="2" customWidth="1"/>
    <col min="12" max="16384" width="9.140625" style="2"/>
  </cols>
  <sheetData>
    <row r="2" spans="3:11" ht="50.1" customHeight="1" x14ac:dyDescent="0.35">
      <c r="C2" s="143" t="s">
        <v>130</v>
      </c>
      <c r="D2" s="143"/>
      <c r="E2" s="143"/>
      <c r="F2" s="143"/>
      <c r="G2" s="143"/>
    </row>
    <row r="3" spans="3:11" ht="24.95" customHeight="1" thickBot="1" x14ac:dyDescent="0.3"/>
    <row r="4" spans="3:11" ht="24.95" customHeight="1" thickBot="1" x14ac:dyDescent="0.3">
      <c r="C4" s="16" t="s">
        <v>21</v>
      </c>
      <c r="D4" s="16" t="s">
        <v>0</v>
      </c>
      <c r="E4" s="16" t="s">
        <v>74</v>
      </c>
      <c r="F4" s="16" t="s">
        <v>75</v>
      </c>
      <c r="G4" s="16" t="s">
        <v>92</v>
      </c>
    </row>
    <row r="5" spans="3:11" ht="24.95" customHeight="1" thickBot="1" x14ac:dyDescent="0.45">
      <c r="C5" s="27">
        <v>1</v>
      </c>
      <c r="D5" s="21" t="s">
        <v>107</v>
      </c>
      <c r="E5" s="27">
        <v>146</v>
      </c>
      <c r="F5" s="27">
        <v>83</v>
      </c>
      <c r="G5" s="47">
        <f xml:space="preserve"> E5 - F5</f>
        <v>63</v>
      </c>
      <c r="J5" s="103"/>
      <c r="K5" s="103"/>
    </row>
    <row r="6" spans="3:11" ht="24.95" customHeight="1" thickBot="1" x14ac:dyDescent="0.45">
      <c r="C6" s="98">
        <v>2</v>
      </c>
      <c r="D6" s="21" t="s">
        <v>108</v>
      </c>
      <c r="E6" s="27">
        <v>120</v>
      </c>
      <c r="F6" s="27">
        <v>91</v>
      </c>
      <c r="G6" s="47">
        <f xml:space="preserve"> E6 - F6</f>
        <v>29</v>
      </c>
      <c r="J6" s="103"/>
      <c r="K6" s="103"/>
    </row>
    <row r="7" spans="3:11" ht="24.95" customHeight="1" thickBot="1" x14ac:dyDescent="0.45">
      <c r="C7" s="27">
        <v>3</v>
      </c>
      <c r="D7" s="21" t="s">
        <v>109</v>
      </c>
      <c r="E7" s="27">
        <v>120</v>
      </c>
      <c r="F7" s="27">
        <v>96</v>
      </c>
      <c r="G7" s="47">
        <f xml:space="preserve"> E7 - F7</f>
        <v>24</v>
      </c>
      <c r="J7" s="103"/>
      <c r="K7" s="103"/>
    </row>
    <row r="8" spans="3:11" ht="24.95" customHeight="1" thickBot="1" x14ac:dyDescent="0.45">
      <c r="C8" s="27">
        <v>4</v>
      </c>
      <c r="D8" s="99" t="s">
        <v>110</v>
      </c>
      <c r="E8" s="98">
        <v>101</v>
      </c>
      <c r="F8" s="98">
        <v>84</v>
      </c>
      <c r="G8" s="47">
        <f xml:space="preserve"> E8 - F8</f>
        <v>17</v>
      </c>
      <c r="J8" s="103"/>
      <c r="K8" s="103"/>
    </row>
    <row r="9" spans="3:11" ht="24.95" customHeight="1" thickBot="1" x14ac:dyDescent="0.45">
      <c r="C9" s="95">
        <v>5</v>
      </c>
      <c r="D9" s="96" t="s">
        <v>6</v>
      </c>
      <c r="E9" s="95">
        <v>98</v>
      </c>
      <c r="F9" s="95">
        <v>106</v>
      </c>
      <c r="G9" s="46">
        <f t="shared" ref="G9:G13" si="0" xml:space="preserve"> E9 - F9</f>
        <v>-8</v>
      </c>
      <c r="J9" s="103"/>
      <c r="K9" s="103"/>
    </row>
    <row r="10" spans="3:11" ht="24.95" customHeight="1" thickBot="1" x14ac:dyDescent="0.4">
      <c r="C10" s="27">
        <v>6</v>
      </c>
      <c r="D10" s="21" t="s">
        <v>111</v>
      </c>
      <c r="E10" s="27">
        <v>93</v>
      </c>
      <c r="F10" s="27">
        <v>103</v>
      </c>
      <c r="G10" s="47">
        <f t="shared" si="0"/>
        <v>-10</v>
      </c>
    </row>
    <row r="11" spans="3:11" ht="24.95" customHeight="1" thickBot="1" x14ac:dyDescent="0.4">
      <c r="C11" s="27">
        <v>7</v>
      </c>
      <c r="D11" s="21" t="s">
        <v>7</v>
      </c>
      <c r="E11" s="27">
        <v>57</v>
      </c>
      <c r="F11" s="27">
        <v>79</v>
      </c>
      <c r="G11" s="47">
        <f t="shared" si="0"/>
        <v>-22</v>
      </c>
    </row>
    <row r="12" spans="3:11" ht="24.95" customHeight="1" thickBot="1" x14ac:dyDescent="0.4">
      <c r="C12" s="27">
        <v>8</v>
      </c>
      <c r="D12" s="21" t="s">
        <v>5</v>
      </c>
      <c r="E12" s="27">
        <v>80</v>
      </c>
      <c r="F12" s="27">
        <v>105</v>
      </c>
      <c r="G12" s="47">
        <f t="shared" si="0"/>
        <v>-25</v>
      </c>
    </row>
    <row r="13" spans="3:11" ht="24.95" customHeight="1" thickBot="1" x14ac:dyDescent="0.4">
      <c r="C13" s="27">
        <v>9</v>
      </c>
      <c r="D13" s="21" t="s">
        <v>112</v>
      </c>
      <c r="E13" s="27">
        <v>60</v>
      </c>
      <c r="F13" s="27">
        <v>128</v>
      </c>
      <c r="G13" s="47">
        <f t="shared" si="0"/>
        <v>-68</v>
      </c>
    </row>
  </sheetData>
  <sortState ref="D5:G13">
    <sortCondition descending="1" ref="G5:G13"/>
  </sortState>
  <mergeCells count="1">
    <mergeCell ref="C2:G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Výpis</vt:lpstr>
      <vt:lpstr>Tabulka</vt:lpstr>
      <vt:lpstr>Tabulka o titul</vt:lpstr>
      <vt:lpstr>Soupiska</vt:lpstr>
      <vt:lpstr>Zápasy</vt:lpstr>
      <vt:lpstr>Soupiska + body, tresty</vt:lpstr>
      <vt:lpstr>Kanadské bodování</vt:lpstr>
      <vt:lpstr>Trestné minuty</vt:lpstr>
      <vt:lpstr>Vstřelené a  Inkasované</vt:lpstr>
      <vt:lpstr>Branky</vt:lpstr>
      <vt:lpstr>Asistence</vt:lpstr>
      <vt:lpstr>Bodování</vt:lpstr>
      <vt:lpstr>Branky celkem</vt:lpstr>
      <vt:lpstr>Minuty celkem</vt:lpstr>
      <vt:lpstr>Tabulka střelců - 2.ligy</vt:lpstr>
      <vt:lpstr>Tabulka střelců - o titul 2.lig</vt:lpstr>
      <vt:lpstr>Tabulka střelců 2. ligy celkem</vt:lpstr>
      <vt:lpstr>Nejtrestanější hráči</vt:lpstr>
      <vt:lpstr>Fair play</vt:lpstr>
      <vt:lpstr>Grafy</vt:lpstr>
      <vt:lpstr>J</vt:lpstr>
    </vt:vector>
  </TitlesOfParts>
  <Company>Mold-Masters Europa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svarcp</dc:creator>
  <cp:lastModifiedBy>Uživatel</cp:lastModifiedBy>
  <cp:lastPrinted>2018-03-23T12:35:24Z</cp:lastPrinted>
  <dcterms:created xsi:type="dcterms:W3CDTF">2017-03-13T05:06:51Z</dcterms:created>
  <dcterms:modified xsi:type="dcterms:W3CDTF">2018-04-16T15:05:12Z</dcterms:modified>
</cp:coreProperties>
</file>