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Motáci Třebětice\Statistiky za uplynulé sezóny\O pohár města Telče\"/>
    </mc:Choice>
  </mc:AlternateContent>
  <xr:revisionPtr revIDLastSave="0" documentId="8_{B4D8068A-1502-42C6-9F12-ADD79A154732}" xr6:coauthVersionLast="43" xr6:coauthVersionMax="43" xr10:uidLastSave="{00000000-0000-0000-0000-000000000000}"/>
  <bookViews>
    <workbookView xWindow="-120" yWindow="-120" windowWidth="25440" windowHeight="15390" activeTab="2" xr2:uid="{43E15A51-00C6-4994-AAF0-DD68E2F10F15}"/>
  </bookViews>
  <sheets>
    <sheet name="Stat." sheetId="1" r:id="rId1"/>
    <sheet name="Přehled " sheetId="2" r:id="rId2"/>
    <sheet name="Tabulka" sheetId="3" r:id="rId3"/>
    <sheet name="Výsledky kol" sheetId="4" r:id="rId4"/>
    <sheet name="Soupiska" sheetId="5" r:id="rId5"/>
    <sheet name="T BN" sheetId="6" r:id="rId6"/>
    <sheet name="T G" sheetId="7" r:id="rId7"/>
    <sheet name="T N" sheetId="8" r:id="rId8"/>
    <sheet name="T OU" sheetId="9" r:id="rId9"/>
    <sheet name="T Č" sheetId="10" r:id="rId10"/>
    <sheet name="G body" sheetId="11" r:id="rId11"/>
    <sheet name="G body_1" sheetId="12" r:id="rId12"/>
    <sheet name="G BrNa" sheetId="13" r:id="rId13"/>
    <sheet name="G OU čas" sheetId="14" r:id="rId14"/>
    <sheet name="Gčet.Br" sheetId="15" r:id="rId15"/>
    <sheet name="Četnost-nahrávky" sheetId="16" r:id="rId16"/>
    <sheet name="Četnost B+N " sheetId="17" r:id="rId17"/>
    <sheet name="DATA - 20182019" sheetId="18" r:id="rId18"/>
    <sheet name="Rozlosování" sheetId="19" r:id="rId19"/>
    <sheet name="Tab_celk" sheetId="20" r:id="rId20"/>
    <sheet name="Tab_zakl.č" sheetId="21" r:id="rId21"/>
    <sheet name="Tab_playoff" sheetId="22" r:id="rId22"/>
    <sheet name="Tab_celkem" sheetId="23" r:id="rId23"/>
  </sheets>
  <externalReferences>
    <externalReference r:id="rId24"/>
    <externalReference r:id="rId25"/>
  </externalReferences>
  <definedNames>
    <definedName name="_xlnm._FilterDatabase" localSheetId="6" hidden="1">'T G'!$C$6:$G$24</definedName>
    <definedName name="ExterníData_1" localSheetId="1">'Přehled '!$A$1:$Y$302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" i="23" l="1"/>
  <c r="C7" i="22"/>
  <c r="D9" i="21"/>
  <c r="C7" i="21"/>
  <c r="H17" i="20"/>
  <c r="D9" i="20"/>
  <c r="C7" i="20"/>
  <c r="L42" i="18"/>
  <c r="F31" i="18"/>
  <c r="L19" i="18"/>
  <c r="K17" i="18"/>
  <c r="G14" i="18"/>
  <c r="L12" i="18"/>
  <c r="J29" i="10"/>
  <c r="C29" i="10"/>
  <c r="J28" i="10"/>
  <c r="C28" i="10"/>
  <c r="J27" i="10"/>
  <c r="C27" i="10"/>
  <c r="J26" i="10"/>
  <c r="C26" i="10"/>
  <c r="J25" i="10"/>
  <c r="C25" i="10"/>
  <c r="J24" i="10"/>
  <c r="C24" i="10"/>
  <c r="J23" i="10"/>
  <c r="C23" i="10"/>
  <c r="J22" i="10"/>
  <c r="C22" i="10"/>
  <c r="J21" i="10"/>
  <c r="C21" i="10"/>
  <c r="J20" i="10"/>
  <c r="C20" i="10"/>
  <c r="J19" i="10"/>
  <c r="C19" i="10"/>
  <c r="J18" i="10"/>
  <c r="C18" i="10"/>
  <c r="J17" i="10"/>
  <c r="C17" i="10"/>
  <c r="J16" i="10"/>
  <c r="C16" i="10"/>
  <c r="J15" i="10"/>
  <c r="C15" i="10"/>
  <c r="J14" i="10"/>
  <c r="C14" i="10"/>
  <c r="J13" i="10"/>
  <c r="C13" i="10"/>
  <c r="J12" i="10"/>
  <c r="C12" i="10"/>
  <c r="J11" i="10"/>
  <c r="C11" i="10"/>
  <c r="J10" i="10"/>
  <c r="C10" i="10"/>
  <c r="J9" i="10"/>
  <c r="C9" i="10"/>
  <c r="J8" i="10"/>
  <c r="C8" i="10"/>
  <c r="D7" i="10"/>
  <c r="C5" i="10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5" i="9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5" i="8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5" i="7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G13" i="6"/>
  <c r="C13" i="6"/>
  <c r="C12" i="6"/>
  <c r="E11" i="6"/>
  <c r="C11" i="6"/>
  <c r="F10" i="6"/>
  <c r="C10" i="6"/>
  <c r="G9" i="6"/>
  <c r="C9" i="6"/>
  <c r="C7" i="6"/>
  <c r="E26" i="5"/>
  <c r="C26" i="5"/>
  <c r="F25" i="5"/>
  <c r="C25" i="5"/>
  <c r="C24" i="5"/>
  <c r="C23" i="5"/>
  <c r="C22" i="5"/>
  <c r="C21" i="5"/>
  <c r="C20" i="5"/>
  <c r="C19" i="5"/>
  <c r="C18" i="5"/>
  <c r="C17" i="5"/>
  <c r="G16" i="5"/>
  <c r="C16" i="5"/>
  <c r="C15" i="5"/>
  <c r="C14" i="5"/>
  <c r="C13" i="5"/>
  <c r="C12" i="5"/>
  <c r="C11" i="5"/>
  <c r="E10" i="5"/>
  <c r="C10" i="5"/>
  <c r="F9" i="5"/>
  <c r="C9" i="5"/>
  <c r="C7" i="5"/>
  <c r="M354" i="4"/>
  <c r="N353" i="4"/>
  <c r="M353" i="4"/>
  <c r="N352" i="4"/>
  <c r="M352" i="4"/>
  <c r="N351" i="4"/>
  <c r="M351" i="4"/>
  <c r="N350" i="4"/>
  <c r="M350" i="4"/>
  <c r="N349" i="4"/>
  <c r="M349" i="4"/>
  <c r="N348" i="4"/>
  <c r="M348" i="4"/>
  <c r="N347" i="4"/>
  <c r="M347" i="4"/>
  <c r="O344" i="4"/>
  <c r="M344" i="4"/>
  <c r="L344" i="4"/>
  <c r="O343" i="4"/>
  <c r="M343" i="4"/>
  <c r="L343" i="4"/>
  <c r="O342" i="4"/>
  <c r="M342" i="4"/>
  <c r="L342" i="4"/>
  <c r="N340" i="4"/>
  <c r="M340" i="4"/>
  <c r="N339" i="4"/>
  <c r="M339" i="4"/>
  <c r="M338" i="4"/>
  <c r="N334" i="4"/>
  <c r="M334" i="4"/>
  <c r="N333" i="4"/>
  <c r="M333" i="4"/>
  <c r="N332" i="4"/>
  <c r="M332" i="4"/>
  <c r="N331" i="4"/>
  <c r="M331" i="4"/>
  <c r="N330" i="4"/>
  <c r="M330" i="4"/>
  <c r="O327" i="4"/>
  <c r="M327" i="4"/>
  <c r="L327" i="4"/>
  <c r="O326" i="4"/>
  <c r="M326" i="4"/>
  <c r="L326" i="4"/>
  <c r="O325" i="4"/>
  <c r="M325" i="4"/>
  <c r="L325" i="4"/>
  <c r="N323" i="4"/>
  <c r="M323" i="4"/>
  <c r="N322" i="4"/>
  <c r="M322" i="4"/>
  <c r="M321" i="4"/>
  <c r="N318" i="4"/>
  <c r="M318" i="4"/>
  <c r="N317" i="4"/>
  <c r="M317" i="4"/>
  <c r="N316" i="4"/>
  <c r="M316" i="4"/>
  <c r="N315" i="4"/>
  <c r="M315" i="4"/>
  <c r="N314" i="4"/>
  <c r="M314" i="4"/>
  <c r="N313" i="4"/>
  <c r="M313" i="4"/>
  <c r="N312" i="4"/>
  <c r="M312" i="4"/>
  <c r="O309" i="4"/>
  <c r="M309" i="4"/>
  <c r="L309" i="4"/>
  <c r="O308" i="4"/>
  <c r="M308" i="4"/>
  <c r="L308" i="4"/>
  <c r="O307" i="4"/>
  <c r="M307" i="4"/>
  <c r="L307" i="4"/>
  <c r="N305" i="4"/>
  <c r="M305" i="4"/>
  <c r="N304" i="4"/>
  <c r="M304" i="4"/>
  <c r="M303" i="4"/>
  <c r="N299" i="4"/>
  <c r="M299" i="4"/>
  <c r="N298" i="4"/>
  <c r="M298" i="4"/>
  <c r="N297" i="4"/>
  <c r="M297" i="4"/>
  <c r="N296" i="4"/>
  <c r="M296" i="4"/>
  <c r="N295" i="4"/>
  <c r="M295" i="4"/>
  <c r="O292" i="4"/>
  <c r="M292" i="4"/>
  <c r="L292" i="4"/>
  <c r="O291" i="4"/>
  <c r="M291" i="4"/>
  <c r="L291" i="4"/>
  <c r="O290" i="4"/>
  <c r="M290" i="4"/>
  <c r="L290" i="4"/>
  <c r="N288" i="4"/>
  <c r="M288" i="4"/>
  <c r="N287" i="4"/>
  <c r="M287" i="4"/>
  <c r="M286" i="4"/>
  <c r="N283" i="4"/>
  <c r="M283" i="4"/>
  <c r="N282" i="4"/>
  <c r="M282" i="4"/>
  <c r="N281" i="4"/>
  <c r="M281" i="4"/>
  <c r="N280" i="4"/>
  <c r="M280" i="4"/>
  <c r="N279" i="4"/>
  <c r="M279" i="4"/>
  <c r="N278" i="4"/>
  <c r="M278" i="4"/>
  <c r="N277" i="4"/>
  <c r="M277" i="4"/>
  <c r="N276" i="4"/>
  <c r="M276" i="4"/>
  <c r="O273" i="4"/>
  <c r="M273" i="4"/>
  <c r="L273" i="4"/>
  <c r="O272" i="4"/>
  <c r="M272" i="4"/>
  <c r="L272" i="4"/>
  <c r="O271" i="4"/>
  <c r="M271" i="4"/>
  <c r="L271" i="4"/>
  <c r="N269" i="4"/>
  <c r="M269" i="4"/>
  <c r="N268" i="4"/>
  <c r="M268" i="4"/>
  <c r="M267" i="4"/>
  <c r="B266" i="4"/>
  <c r="N264" i="4"/>
  <c r="M264" i="4"/>
  <c r="N263" i="4"/>
  <c r="M263" i="4"/>
  <c r="N262" i="4"/>
  <c r="M262" i="4"/>
  <c r="N261" i="4"/>
  <c r="M261" i="4"/>
  <c r="N260" i="4"/>
  <c r="M260" i="4"/>
  <c r="N259" i="4"/>
  <c r="M259" i="4"/>
  <c r="N258" i="4"/>
  <c r="M258" i="4"/>
  <c r="N257" i="4"/>
  <c r="M257" i="4"/>
  <c r="O254" i="4"/>
  <c r="M254" i="4"/>
  <c r="L254" i="4"/>
  <c r="O253" i="4"/>
  <c r="M253" i="4"/>
  <c r="L253" i="4"/>
  <c r="O252" i="4"/>
  <c r="M252" i="4"/>
  <c r="L252" i="4"/>
  <c r="N250" i="4"/>
  <c r="M250" i="4"/>
  <c r="N249" i="4"/>
  <c r="M249" i="4"/>
  <c r="M248" i="4"/>
  <c r="B247" i="4"/>
  <c r="N245" i="4"/>
  <c r="M245" i="4"/>
  <c r="N244" i="4"/>
  <c r="M244" i="4"/>
  <c r="N243" i="4"/>
  <c r="M243" i="4"/>
  <c r="N242" i="4"/>
  <c r="M242" i="4"/>
  <c r="N241" i="4"/>
  <c r="M241" i="4"/>
  <c r="N240" i="4"/>
  <c r="M240" i="4"/>
  <c r="N239" i="4"/>
  <c r="M239" i="4"/>
  <c r="N238" i="4"/>
  <c r="M238" i="4"/>
  <c r="O235" i="4"/>
  <c r="M235" i="4"/>
  <c r="L235" i="4"/>
  <c r="O234" i="4"/>
  <c r="M234" i="4"/>
  <c r="L234" i="4"/>
  <c r="O233" i="4"/>
  <c r="M233" i="4"/>
  <c r="L233" i="4"/>
  <c r="N231" i="4"/>
  <c r="M231" i="4"/>
  <c r="N230" i="4"/>
  <c r="M230" i="4"/>
  <c r="M229" i="4"/>
  <c r="B228" i="4"/>
  <c r="N226" i="4"/>
  <c r="M226" i="4"/>
  <c r="N225" i="4"/>
  <c r="M225" i="4"/>
  <c r="N224" i="4"/>
  <c r="M224" i="4"/>
  <c r="N223" i="4"/>
  <c r="M223" i="4"/>
  <c r="N222" i="4"/>
  <c r="M222" i="4"/>
  <c r="N221" i="4"/>
  <c r="M221" i="4"/>
  <c r="N220" i="4"/>
  <c r="M220" i="4"/>
  <c r="N219" i="4"/>
  <c r="M219" i="4"/>
  <c r="O216" i="4"/>
  <c r="M216" i="4"/>
  <c r="L216" i="4"/>
  <c r="O215" i="4"/>
  <c r="M215" i="4"/>
  <c r="L215" i="4"/>
  <c r="O214" i="4"/>
  <c r="M214" i="4"/>
  <c r="L214" i="4"/>
  <c r="N212" i="4"/>
  <c r="M212" i="4"/>
  <c r="N211" i="4"/>
  <c r="M211" i="4"/>
  <c r="M210" i="4"/>
  <c r="B209" i="4"/>
  <c r="N207" i="4"/>
  <c r="M207" i="4"/>
  <c r="N206" i="4"/>
  <c r="M206" i="4"/>
  <c r="N205" i="4"/>
  <c r="M205" i="4"/>
  <c r="N204" i="4"/>
  <c r="M204" i="4"/>
  <c r="N203" i="4"/>
  <c r="M203" i="4"/>
  <c r="N202" i="4"/>
  <c r="M202" i="4"/>
  <c r="N201" i="4"/>
  <c r="M201" i="4"/>
  <c r="N200" i="4"/>
  <c r="M200" i="4"/>
  <c r="O197" i="4"/>
  <c r="M197" i="4"/>
  <c r="L197" i="4"/>
  <c r="O196" i="4"/>
  <c r="M196" i="4"/>
  <c r="L196" i="4"/>
  <c r="O195" i="4"/>
  <c r="M195" i="4"/>
  <c r="L195" i="4"/>
  <c r="N193" i="4"/>
  <c r="M193" i="4"/>
  <c r="N192" i="4"/>
  <c r="M192" i="4"/>
  <c r="M191" i="4"/>
  <c r="B190" i="4"/>
  <c r="N188" i="4"/>
  <c r="M188" i="4"/>
  <c r="N187" i="4"/>
  <c r="M187" i="4"/>
  <c r="N186" i="4"/>
  <c r="M186" i="4"/>
  <c r="N185" i="4"/>
  <c r="M185" i="4"/>
  <c r="N184" i="4"/>
  <c r="M184" i="4"/>
  <c r="N183" i="4"/>
  <c r="M183" i="4"/>
  <c r="N182" i="4"/>
  <c r="M182" i="4"/>
  <c r="N181" i="4"/>
  <c r="M181" i="4"/>
  <c r="O178" i="4"/>
  <c r="L178" i="4"/>
  <c r="O177" i="4"/>
  <c r="M177" i="4"/>
  <c r="L177" i="4"/>
  <c r="O176" i="4"/>
  <c r="M176" i="4"/>
  <c r="L176" i="4"/>
  <c r="N174" i="4"/>
  <c r="M174" i="4"/>
  <c r="M173" i="4"/>
  <c r="M172" i="4"/>
  <c r="B171" i="4"/>
  <c r="N169" i="4"/>
  <c r="M169" i="4"/>
  <c r="N168" i="4"/>
  <c r="M168" i="4"/>
  <c r="N167" i="4"/>
  <c r="M167" i="4"/>
  <c r="N166" i="4"/>
  <c r="M166" i="4"/>
  <c r="N165" i="4"/>
  <c r="M165" i="4"/>
  <c r="N164" i="4"/>
  <c r="M164" i="4"/>
  <c r="N163" i="4"/>
  <c r="M163" i="4"/>
  <c r="N162" i="4"/>
  <c r="M162" i="4"/>
  <c r="O159" i="4"/>
  <c r="M159" i="4"/>
  <c r="L159" i="4"/>
  <c r="O158" i="4"/>
  <c r="M158" i="4"/>
  <c r="L158" i="4"/>
  <c r="O157" i="4"/>
  <c r="M157" i="4"/>
  <c r="L157" i="4"/>
  <c r="N155" i="4"/>
  <c r="M155" i="4"/>
  <c r="N154" i="4"/>
  <c r="M154" i="4"/>
  <c r="M153" i="4"/>
  <c r="B152" i="4"/>
  <c r="N150" i="4"/>
  <c r="M150" i="4"/>
  <c r="N149" i="4"/>
  <c r="M149" i="4"/>
  <c r="N148" i="4"/>
  <c r="M148" i="4"/>
  <c r="N147" i="4"/>
  <c r="M147" i="4"/>
  <c r="N146" i="4"/>
  <c r="M146" i="4"/>
  <c r="N145" i="4"/>
  <c r="M145" i="4"/>
  <c r="N144" i="4"/>
  <c r="M144" i="4"/>
  <c r="N143" i="4"/>
  <c r="M143" i="4"/>
  <c r="O140" i="4"/>
  <c r="M140" i="4"/>
  <c r="L140" i="4"/>
  <c r="O139" i="4"/>
  <c r="M139" i="4"/>
  <c r="L139" i="4"/>
  <c r="O138" i="4"/>
  <c r="M138" i="4"/>
  <c r="L138" i="4"/>
  <c r="N136" i="4"/>
  <c r="M136" i="4"/>
  <c r="N135" i="4"/>
  <c r="M135" i="4"/>
  <c r="M134" i="4"/>
  <c r="N131" i="4"/>
  <c r="N130" i="4"/>
  <c r="N128" i="4"/>
  <c r="N126" i="4"/>
  <c r="N124" i="4"/>
  <c r="S122" i="4"/>
  <c r="M131" i="4" s="1"/>
  <c r="T121" i="4"/>
  <c r="S121" i="4"/>
  <c r="M130" i="4" s="1"/>
  <c r="T120" i="4"/>
  <c r="N129" i="4" s="1"/>
  <c r="S120" i="4"/>
  <c r="M129" i="4" s="1"/>
  <c r="T119" i="4"/>
  <c r="S119" i="4"/>
  <c r="M128" i="4" s="1"/>
  <c r="T118" i="4"/>
  <c r="N127" i="4" s="1"/>
  <c r="S118" i="4"/>
  <c r="M127" i="4" s="1"/>
  <c r="T117" i="4"/>
  <c r="S117" i="4"/>
  <c r="M126" i="4" s="1"/>
  <c r="T116" i="4"/>
  <c r="N125" i="4" s="1"/>
  <c r="S116" i="4"/>
  <c r="M125" i="4" s="1"/>
  <c r="O116" i="4"/>
  <c r="L116" i="4"/>
  <c r="T115" i="4"/>
  <c r="S115" i="4"/>
  <c r="M124" i="4" s="1"/>
  <c r="O115" i="4"/>
  <c r="M115" i="4"/>
  <c r="L115" i="4"/>
  <c r="T114" i="4"/>
  <c r="N123" i="4" s="1"/>
  <c r="S114" i="4"/>
  <c r="M123" i="4" s="1"/>
  <c r="O114" i="4"/>
  <c r="M114" i="4"/>
  <c r="L114" i="4"/>
  <c r="T113" i="4"/>
  <c r="N122" i="4" s="1"/>
  <c r="S113" i="4"/>
  <c r="M122" i="4" s="1"/>
  <c r="T112" i="4"/>
  <c r="N121" i="4" s="1"/>
  <c r="S112" i="4"/>
  <c r="M121" i="4" s="1"/>
  <c r="N112" i="4"/>
  <c r="M112" i="4"/>
  <c r="T111" i="4"/>
  <c r="N120" i="4" s="1"/>
  <c r="S111" i="4"/>
  <c r="M120" i="4" s="1"/>
  <c r="N111" i="4"/>
  <c r="M111" i="4"/>
  <c r="T110" i="4"/>
  <c r="N119" i="4" s="1"/>
  <c r="S110" i="4"/>
  <c r="M119" i="4" s="1"/>
  <c r="M110" i="4"/>
  <c r="B109" i="4"/>
  <c r="N101" i="4"/>
  <c r="M101" i="4"/>
  <c r="N100" i="4"/>
  <c r="M100" i="4"/>
  <c r="N99" i="4"/>
  <c r="M99" i="4"/>
  <c r="N98" i="4"/>
  <c r="M98" i="4"/>
  <c r="N97" i="4"/>
  <c r="M97" i="4"/>
  <c r="N96" i="4"/>
  <c r="M96" i="4"/>
  <c r="N95" i="4"/>
  <c r="M95" i="4"/>
  <c r="N94" i="4"/>
  <c r="M94" i="4"/>
  <c r="O91" i="4"/>
  <c r="L91" i="4"/>
  <c r="O90" i="4"/>
  <c r="M90" i="4"/>
  <c r="L90" i="4"/>
  <c r="O89" i="4"/>
  <c r="M89" i="4"/>
  <c r="L89" i="4"/>
  <c r="N87" i="4"/>
  <c r="M87" i="4"/>
  <c r="N86" i="4"/>
  <c r="M86" i="4"/>
  <c r="M85" i="4"/>
  <c r="B84" i="4"/>
  <c r="N81" i="4"/>
  <c r="N80" i="4"/>
  <c r="N79" i="4"/>
  <c r="N77" i="4"/>
  <c r="N75" i="4"/>
  <c r="N74" i="4"/>
  <c r="N73" i="4"/>
  <c r="S71" i="4"/>
  <c r="M80" i="4" s="1"/>
  <c r="T70" i="4"/>
  <c r="S70" i="4"/>
  <c r="T69" i="4"/>
  <c r="N78" i="4" s="1"/>
  <c r="S69" i="4"/>
  <c r="M78" i="4" s="1"/>
  <c r="T68" i="4"/>
  <c r="S68" i="4"/>
  <c r="M77" i="4" s="1"/>
  <c r="T67" i="4"/>
  <c r="N76" i="4" s="1"/>
  <c r="S67" i="4"/>
  <c r="M76" i="4" s="1"/>
  <c r="T66" i="4"/>
  <c r="S66" i="4"/>
  <c r="M75" i="4" s="1"/>
  <c r="S65" i="4"/>
  <c r="M74" i="4" s="1"/>
  <c r="O65" i="4"/>
  <c r="M65" i="4"/>
  <c r="L65" i="4"/>
  <c r="T64" i="4"/>
  <c r="S64" i="4"/>
  <c r="M73" i="4" s="1"/>
  <c r="O64" i="4"/>
  <c r="M64" i="4"/>
  <c r="L64" i="4"/>
  <c r="T63" i="4"/>
  <c r="N72" i="4" s="1"/>
  <c r="S63" i="4"/>
  <c r="M72" i="4" s="1"/>
  <c r="O63" i="4"/>
  <c r="M63" i="4"/>
  <c r="L63" i="4"/>
  <c r="T62" i="4"/>
  <c r="N71" i="4" s="1"/>
  <c r="S62" i="4"/>
  <c r="M71" i="4" s="1"/>
  <c r="T61" i="4"/>
  <c r="N70" i="4" s="1"/>
  <c r="S61" i="4"/>
  <c r="M70" i="4" s="1"/>
  <c r="N61" i="4"/>
  <c r="M61" i="4"/>
  <c r="S60" i="4"/>
  <c r="M69" i="4" s="1"/>
  <c r="N60" i="4"/>
  <c r="M60" i="4"/>
  <c r="T59" i="4"/>
  <c r="N68" i="4" s="1"/>
  <c r="S59" i="4"/>
  <c r="M68" i="4" s="1"/>
  <c r="M59" i="4"/>
  <c r="B58" i="4"/>
  <c r="N56" i="4"/>
  <c r="M56" i="4"/>
  <c r="N55" i="4"/>
  <c r="M55" i="4"/>
  <c r="N54" i="4"/>
  <c r="M54" i="4"/>
  <c r="N53" i="4"/>
  <c r="N52" i="4"/>
  <c r="M52" i="4"/>
  <c r="M50" i="4"/>
  <c r="O46" i="4"/>
  <c r="M46" i="4"/>
  <c r="L46" i="4"/>
  <c r="O45" i="4"/>
  <c r="M45" i="4"/>
  <c r="L45" i="4"/>
  <c r="S44" i="4"/>
  <c r="M53" i="4" s="1"/>
  <c r="O44" i="4"/>
  <c r="M44" i="4"/>
  <c r="L44" i="4"/>
  <c r="S43" i="4"/>
  <c r="T42" i="4"/>
  <c r="N51" i="4" s="1"/>
  <c r="S42" i="4"/>
  <c r="M51" i="4" s="1"/>
  <c r="N42" i="4"/>
  <c r="M42" i="4"/>
  <c r="T41" i="4"/>
  <c r="N50" i="4" s="1"/>
  <c r="S41" i="4"/>
  <c r="N41" i="4"/>
  <c r="M41" i="4"/>
  <c r="T40" i="4"/>
  <c r="N49" i="4" s="1"/>
  <c r="S40" i="4"/>
  <c r="M49" i="4" s="1"/>
  <c r="M40" i="4"/>
  <c r="B39" i="4"/>
  <c r="N37" i="4"/>
  <c r="M37" i="4"/>
  <c r="N36" i="4"/>
  <c r="M36" i="4"/>
  <c r="N35" i="4"/>
  <c r="M35" i="4"/>
  <c r="N34" i="4"/>
  <c r="N32" i="4"/>
  <c r="N30" i="4"/>
  <c r="O27" i="4"/>
  <c r="M27" i="4"/>
  <c r="L27" i="4"/>
  <c r="O26" i="4"/>
  <c r="M26" i="4"/>
  <c r="L26" i="4"/>
  <c r="T25" i="4"/>
  <c r="S25" i="4"/>
  <c r="M34" i="4" s="1"/>
  <c r="O25" i="4"/>
  <c r="M25" i="4"/>
  <c r="L25" i="4"/>
  <c r="T24" i="4"/>
  <c r="N33" i="4" s="1"/>
  <c r="S24" i="4"/>
  <c r="M33" i="4" s="1"/>
  <c r="S23" i="4"/>
  <c r="M32" i="4" s="1"/>
  <c r="N23" i="4"/>
  <c r="M23" i="4"/>
  <c r="T22" i="4"/>
  <c r="N31" i="4" s="1"/>
  <c r="S22" i="4"/>
  <c r="M31" i="4" s="1"/>
  <c r="N22" i="4"/>
  <c r="M22" i="4"/>
  <c r="T21" i="4"/>
  <c r="S21" i="4"/>
  <c r="M30" i="4" s="1"/>
  <c r="M21" i="4"/>
  <c r="B20" i="4"/>
  <c r="N18" i="4"/>
  <c r="N17" i="4"/>
  <c r="N15" i="4"/>
  <c r="N13" i="4"/>
  <c r="N11" i="4"/>
  <c r="S9" i="4"/>
  <c r="M18" i="4" s="1"/>
  <c r="T8" i="4"/>
  <c r="S8" i="4"/>
  <c r="M17" i="4" s="1"/>
  <c r="O8" i="4"/>
  <c r="M8" i="4"/>
  <c r="L8" i="4"/>
  <c r="T7" i="4"/>
  <c r="N16" i="4" s="1"/>
  <c r="S7" i="4"/>
  <c r="M16" i="4" s="1"/>
  <c r="O7" i="4"/>
  <c r="M7" i="4"/>
  <c r="L7" i="4"/>
  <c r="S6" i="4"/>
  <c r="M15" i="4" s="1"/>
  <c r="O6" i="4"/>
  <c r="M6" i="4"/>
  <c r="L6" i="4"/>
  <c r="T5" i="4"/>
  <c r="N14" i="4" s="1"/>
  <c r="S5" i="4"/>
  <c r="M14" i="4" s="1"/>
  <c r="T4" i="4"/>
  <c r="S4" i="4"/>
  <c r="M13" i="4" s="1"/>
  <c r="N4" i="4"/>
  <c r="M4" i="4"/>
  <c r="T3" i="4"/>
  <c r="N12" i="4" s="1"/>
  <c r="S3" i="4"/>
  <c r="M12" i="4" s="1"/>
  <c r="N3" i="4"/>
  <c r="M3" i="4"/>
  <c r="T2" i="4"/>
  <c r="S2" i="4"/>
  <c r="M11" i="4" s="1"/>
  <c r="M2" i="4"/>
  <c r="B1" i="4"/>
  <c r="C59" i="2"/>
  <c r="B59" i="2"/>
  <c r="C58" i="2"/>
  <c r="B58" i="2"/>
  <c r="C57" i="2"/>
  <c r="B57" i="2"/>
  <c r="C56" i="2"/>
  <c r="B56" i="2"/>
  <c r="D53" i="2"/>
  <c r="C53" i="2"/>
  <c r="B53" i="2"/>
  <c r="D52" i="2"/>
  <c r="C52" i="2"/>
  <c r="B52" i="2"/>
  <c r="D51" i="2"/>
  <c r="C51" i="2"/>
  <c r="B51" i="2"/>
  <c r="D50" i="2"/>
  <c r="C50" i="2"/>
  <c r="B50" i="2"/>
  <c r="D49" i="2"/>
  <c r="C49" i="2"/>
  <c r="B49" i="2"/>
  <c r="D48" i="2"/>
  <c r="C48" i="2"/>
  <c r="B48" i="2"/>
  <c r="D47" i="2"/>
  <c r="C47" i="2"/>
  <c r="B47" i="2"/>
  <c r="D46" i="2"/>
  <c r="C46" i="2"/>
  <c r="B46" i="2"/>
  <c r="D45" i="2"/>
  <c r="C45" i="2"/>
  <c r="B45" i="2"/>
  <c r="D44" i="2"/>
  <c r="C44" i="2"/>
  <c r="B44" i="2"/>
  <c r="D43" i="2"/>
  <c r="C43" i="2"/>
  <c r="B43" i="2"/>
  <c r="D42" i="2"/>
  <c r="C42" i="2"/>
  <c r="B42" i="2"/>
  <c r="D41" i="2"/>
  <c r="C41" i="2"/>
  <c r="B41" i="2"/>
  <c r="D40" i="2"/>
  <c r="C40" i="2"/>
  <c r="B40" i="2"/>
  <c r="J26" i="2"/>
  <c r="I26" i="2"/>
  <c r="J25" i="2"/>
  <c r="I25" i="2"/>
  <c r="J24" i="2"/>
  <c r="I24" i="2"/>
  <c r="J23" i="2"/>
  <c r="J27" i="2" s="1"/>
  <c r="I23" i="2"/>
  <c r="I27" i="2" s="1"/>
  <c r="C60" i="2" s="1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I7" i="2"/>
  <c r="J6" i="2"/>
  <c r="I6" i="2"/>
  <c r="J5" i="2"/>
  <c r="J20" i="2" s="1"/>
  <c r="J31" i="2" s="1"/>
  <c r="I5" i="2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CF25" i="1"/>
  <c r="CE25" i="1"/>
  <c r="CD25" i="1"/>
  <c r="CC25" i="1"/>
  <c r="CB25" i="1"/>
  <c r="BX25" i="1"/>
  <c r="BW25" i="1"/>
  <c r="BV25" i="1"/>
  <c r="BU25" i="1"/>
  <c r="BT25" i="1"/>
  <c r="BO25" i="1"/>
  <c r="BN25" i="1"/>
  <c r="BM25" i="1"/>
  <c r="BL25" i="1"/>
  <c r="BJ25" i="1"/>
  <c r="AP25" i="1"/>
  <c r="V25" i="1"/>
  <c r="CE24" i="1"/>
  <c r="CD24" i="1"/>
  <c r="CC24" i="1"/>
  <c r="CB24" i="1"/>
  <c r="BW24" i="1"/>
  <c r="BV24" i="1"/>
  <c r="BU24" i="1"/>
  <c r="BT24" i="1"/>
  <c r="BO24" i="1"/>
  <c r="BN24" i="1"/>
  <c r="BM24" i="1"/>
  <c r="BL24" i="1"/>
  <c r="BJ24" i="1"/>
  <c r="AP24" i="1"/>
  <c r="V24" i="1"/>
  <c r="CF23" i="1"/>
  <c r="CE23" i="1"/>
  <c r="CD23" i="1"/>
  <c r="CC23" i="1"/>
  <c r="CB23" i="1"/>
  <c r="BX23" i="1"/>
  <c r="BW23" i="1"/>
  <c r="BV23" i="1"/>
  <c r="BU23" i="1"/>
  <c r="BT23" i="1"/>
  <c r="BO23" i="1"/>
  <c r="BN23" i="1"/>
  <c r="BM23" i="1"/>
  <c r="BL23" i="1"/>
  <c r="BJ23" i="1"/>
  <c r="AP23" i="1"/>
  <c r="V23" i="1"/>
  <c r="CE22" i="1"/>
  <c r="CD22" i="1"/>
  <c r="F14" i="5" s="1"/>
  <c r="CC22" i="1"/>
  <c r="CB22" i="1"/>
  <c r="BW22" i="1"/>
  <c r="BV22" i="1"/>
  <c r="BU22" i="1"/>
  <c r="BT22" i="1"/>
  <c r="BO22" i="1"/>
  <c r="BN22" i="1"/>
  <c r="L14" i="18" s="1"/>
  <c r="BM22" i="1"/>
  <c r="BL22" i="1"/>
  <c r="BJ22" i="1"/>
  <c r="AP22" i="1"/>
  <c r="V22" i="1"/>
  <c r="CF21" i="1"/>
  <c r="CE21" i="1"/>
  <c r="F25" i="10" s="1"/>
  <c r="CD21" i="1"/>
  <c r="CC21" i="1"/>
  <c r="CB21" i="1"/>
  <c r="BX21" i="1"/>
  <c r="BW21" i="1"/>
  <c r="BV21" i="1"/>
  <c r="BU21" i="1"/>
  <c r="BT21" i="1"/>
  <c r="BO21" i="1"/>
  <c r="BN21" i="1"/>
  <c r="BM21" i="1"/>
  <c r="BL21" i="1"/>
  <c r="BJ21" i="1"/>
  <c r="AP21" i="1"/>
  <c r="V21" i="1"/>
  <c r="CE20" i="1"/>
  <c r="CD20" i="1"/>
  <c r="CC20" i="1"/>
  <c r="CB20" i="1"/>
  <c r="BW20" i="1"/>
  <c r="BV20" i="1"/>
  <c r="BU20" i="1"/>
  <c r="BT20" i="1"/>
  <c r="BO20" i="1"/>
  <c r="BN20" i="1"/>
  <c r="BM20" i="1"/>
  <c r="BL20" i="1"/>
  <c r="BJ20" i="1"/>
  <c r="AP20" i="1"/>
  <c r="V20" i="1"/>
  <c r="CF19" i="1"/>
  <c r="CE19" i="1"/>
  <c r="CD19" i="1"/>
  <c r="F13" i="5" s="1"/>
  <c r="CC19" i="1"/>
  <c r="CB19" i="1"/>
  <c r="BX19" i="1"/>
  <c r="BW19" i="1"/>
  <c r="BV19" i="1"/>
  <c r="BU19" i="1"/>
  <c r="BT19" i="1"/>
  <c r="BO19" i="1"/>
  <c r="BN19" i="1"/>
  <c r="BM19" i="1"/>
  <c r="C25" i="18" s="1"/>
  <c r="BL19" i="1"/>
  <c r="BJ19" i="1"/>
  <c r="AP19" i="1"/>
  <c r="V19" i="1"/>
  <c r="CE18" i="1"/>
  <c r="CD18" i="1"/>
  <c r="F13" i="8" s="1"/>
  <c r="CC18" i="1"/>
  <c r="CB18" i="1"/>
  <c r="BW18" i="1"/>
  <c r="BV18" i="1"/>
  <c r="BU18" i="1"/>
  <c r="BT18" i="1"/>
  <c r="BO18" i="1"/>
  <c r="BN18" i="1"/>
  <c r="G16" i="18" s="1"/>
  <c r="BM18" i="1"/>
  <c r="BL18" i="1"/>
  <c r="BJ18" i="1"/>
  <c r="AP18" i="1"/>
  <c r="V18" i="1"/>
  <c r="CF17" i="1"/>
  <c r="CE17" i="1"/>
  <c r="F21" i="10" s="1"/>
  <c r="CD17" i="1"/>
  <c r="CC17" i="1"/>
  <c r="CB17" i="1"/>
  <c r="BX17" i="1"/>
  <c r="BW17" i="1"/>
  <c r="BV17" i="1"/>
  <c r="BU17" i="1"/>
  <c r="BT17" i="1"/>
  <c r="BO17" i="1"/>
  <c r="BN17" i="1"/>
  <c r="BM17" i="1"/>
  <c r="BL17" i="1"/>
  <c r="BJ17" i="1"/>
  <c r="AP17" i="1"/>
  <c r="V17" i="1"/>
  <c r="CE16" i="1"/>
  <c r="CD16" i="1"/>
  <c r="CC16" i="1"/>
  <c r="CB16" i="1"/>
  <c r="BW16" i="1"/>
  <c r="BV16" i="1"/>
  <c r="BU16" i="1"/>
  <c r="BT16" i="1"/>
  <c r="BO16" i="1"/>
  <c r="BN16" i="1"/>
  <c r="BM16" i="1"/>
  <c r="BL16" i="1"/>
  <c r="BJ16" i="1"/>
  <c r="AP16" i="1"/>
  <c r="V16" i="1"/>
  <c r="CF15" i="1"/>
  <c r="CE15" i="1"/>
  <c r="CD15" i="1"/>
  <c r="CC15" i="1"/>
  <c r="E16" i="6" s="1"/>
  <c r="CB15" i="1"/>
  <c r="BX15" i="1"/>
  <c r="BW15" i="1"/>
  <c r="BV15" i="1"/>
  <c r="BU15" i="1"/>
  <c r="BT15" i="1"/>
  <c r="BO15" i="1"/>
  <c r="BN15" i="1"/>
  <c r="BM15" i="1"/>
  <c r="BL15" i="1"/>
  <c r="BJ15" i="1"/>
  <c r="AP15" i="1"/>
  <c r="V15" i="1"/>
  <c r="CE14" i="1"/>
  <c r="CD14" i="1"/>
  <c r="F22" i="5" s="1"/>
  <c r="CC14" i="1"/>
  <c r="CB14" i="1"/>
  <c r="BW14" i="1"/>
  <c r="BV14" i="1"/>
  <c r="BU14" i="1"/>
  <c r="BT14" i="1"/>
  <c r="BO14" i="1"/>
  <c r="BN14" i="1"/>
  <c r="L16" i="18" s="1"/>
  <c r="BM14" i="1"/>
  <c r="BL14" i="1"/>
  <c r="BJ14" i="1"/>
  <c r="AP14" i="1"/>
  <c r="V14" i="1"/>
  <c r="CF13" i="1"/>
  <c r="CE13" i="1"/>
  <c r="F17" i="10" s="1"/>
  <c r="CD13" i="1"/>
  <c r="F21" i="5" s="1"/>
  <c r="CC13" i="1"/>
  <c r="CB13" i="1"/>
  <c r="BX13" i="1"/>
  <c r="BW13" i="1"/>
  <c r="BV13" i="1"/>
  <c r="BU13" i="1"/>
  <c r="BT13" i="1"/>
  <c r="BO13" i="1"/>
  <c r="BN13" i="1"/>
  <c r="BM13" i="1"/>
  <c r="BL13" i="1"/>
  <c r="BJ13" i="1"/>
  <c r="AP13" i="1"/>
  <c r="V13" i="1"/>
  <c r="CE12" i="1"/>
  <c r="CD12" i="1"/>
  <c r="CC12" i="1"/>
  <c r="CB12" i="1"/>
  <c r="BW12" i="1"/>
  <c r="BV12" i="1"/>
  <c r="G36" i="18" s="1"/>
  <c r="BU12" i="1"/>
  <c r="BT12" i="1"/>
  <c r="BO12" i="1"/>
  <c r="BN12" i="1"/>
  <c r="BM12" i="1"/>
  <c r="BL12" i="1"/>
  <c r="BJ12" i="1"/>
  <c r="AP12" i="1"/>
  <c r="V12" i="1"/>
  <c r="CF11" i="1"/>
  <c r="CE11" i="1"/>
  <c r="CD11" i="1"/>
  <c r="CC11" i="1"/>
  <c r="E19" i="5" s="1"/>
  <c r="CB11" i="1"/>
  <c r="BX11" i="1"/>
  <c r="BW11" i="1"/>
  <c r="BV11" i="1"/>
  <c r="BU11" i="1"/>
  <c r="BT11" i="1"/>
  <c r="BO11" i="1"/>
  <c r="BN11" i="1"/>
  <c r="BM11" i="1"/>
  <c r="BL11" i="1"/>
  <c r="BJ11" i="1"/>
  <c r="AP11" i="1"/>
  <c r="V11" i="1"/>
  <c r="CE10" i="1"/>
  <c r="CD10" i="1"/>
  <c r="F22" i="9" s="1"/>
  <c r="CC10" i="1"/>
  <c r="CB10" i="1"/>
  <c r="BW10" i="1"/>
  <c r="BV10" i="1"/>
  <c r="BU10" i="1"/>
  <c r="BT10" i="1"/>
  <c r="BO10" i="1"/>
  <c r="BN10" i="1"/>
  <c r="G20" i="18" s="1"/>
  <c r="BM10" i="1"/>
  <c r="BL10" i="1"/>
  <c r="BJ10" i="1"/>
  <c r="AP10" i="1"/>
  <c r="V10" i="1"/>
  <c r="CF9" i="1"/>
  <c r="CE9" i="1"/>
  <c r="F13" i="10" s="1"/>
  <c r="CD9" i="1"/>
  <c r="F14" i="6" s="1"/>
  <c r="CC9" i="1"/>
  <c r="CB9" i="1"/>
  <c r="BX9" i="1"/>
  <c r="BW9" i="1"/>
  <c r="BV9" i="1"/>
  <c r="BU9" i="1"/>
  <c r="BT9" i="1"/>
  <c r="BO9" i="1"/>
  <c r="BN9" i="1"/>
  <c r="BP9" i="1" s="1"/>
  <c r="BM9" i="1"/>
  <c r="BL9" i="1"/>
  <c r="BJ9" i="1"/>
  <c r="AP9" i="1"/>
  <c r="V9" i="1"/>
  <c r="CE8" i="1"/>
  <c r="CD8" i="1"/>
  <c r="CC8" i="1"/>
  <c r="CB8" i="1"/>
  <c r="BW8" i="1"/>
  <c r="BV8" i="1"/>
  <c r="BU8" i="1"/>
  <c r="BT8" i="1"/>
  <c r="BO8" i="1"/>
  <c r="BN8" i="1"/>
  <c r="BM8" i="1"/>
  <c r="BL8" i="1"/>
  <c r="BJ8" i="1"/>
  <c r="AP8" i="1"/>
  <c r="V8" i="1"/>
  <c r="CF7" i="1"/>
  <c r="CE7" i="1"/>
  <c r="CD7" i="1"/>
  <c r="CC7" i="1"/>
  <c r="E13" i="6" s="1"/>
  <c r="CB7" i="1"/>
  <c r="BX7" i="1"/>
  <c r="BW7" i="1"/>
  <c r="BV7" i="1"/>
  <c r="BU7" i="1"/>
  <c r="BT7" i="1"/>
  <c r="BO7" i="1"/>
  <c r="BN7" i="1"/>
  <c r="BP7" i="1" s="1"/>
  <c r="BM7" i="1"/>
  <c r="BL7" i="1"/>
  <c r="BJ7" i="1"/>
  <c r="AP7" i="1"/>
  <c r="V7" i="1"/>
  <c r="CE6" i="1"/>
  <c r="CD6" i="1"/>
  <c r="F18" i="9" s="1"/>
  <c r="CC6" i="1"/>
  <c r="CB6" i="1"/>
  <c r="BW6" i="1"/>
  <c r="BV6" i="1"/>
  <c r="BU6" i="1"/>
  <c r="BT6" i="1"/>
  <c r="BO6" i="1"/>
  <c r="BN6" i="1"/>
  <c r="BM6" i="1"/>
  <c r="BL6" i="1"/>
  <c r="BJ6" i="1"/>
  <c r="AP6" i="1"/>
  <c r="V6" i="1"/>
  <c r="CF5" i="1"/>
  <c r="CE5" i="1"/>
  <c r="F9" i="10" s="1"/>
  <c r="CD5" i="1"/>
  <c r="CC5" i="1"/>
  <c r="CB5" i="1"/>
  <c r="BX5" i="1"/>
  <c r="BW5" i="1"/>
  <c r="BV5" i="1"/>
  <c r="BU5" i="1"/>
  <c r="BT5" i="1"/>
  <c r="BO5" i="1"/>
  <c r="O11" i="18" s="1"/>
  <c r="BN5" i="1"/>
  <c r="BM5" i="1"/>
  <c r="BL5" i="1"/>
  <c r="BJ5" i="1"/>
  <c r="AP5" i="1"/>
  <c r="V5" i="1"/>
  <c r="CG4" i="1"/>
  <c r="CG5" i="1" s="1"/>
  <c r="CG6" i="1" s="1"/>
  <c r="CG7" i="1" s="1"/>
  <c r="CG8" i="1" s="1"/>
  <c r="CG9" i="1" s="1"/>
  <c r="CG10" i="1" s="1"/>
  <c r="CG11" i="1" s="1"/>
  <c r="CE4" i="1"/>
  <c r="CD4" i="1"/>
  <c r="CC4" i="1"/>
  <c r="CB4" i="1"/>
  <c r="BW4" i="1"/>
  <c r="BV4" i="1"/>
  <c r="BU4" i="1"/>
  <c r="BT4" i="1"/>
  <c r="BQ4" i="1"/>
  <c r="BQ5" i="1" s="1"/>
  <c r="BQ6" i="1" s="1"/>
  <c r="BQ7" i="1" s="1"/>
  <c r="BQ8" i="1" s="1"/>
  <c r="BQ9" i="1" s="1"/>
  <c r="BQ10" i="1" s="1"/>
  <c r="BQ11" i="1" s="1"/>
  <c r="BO4" i="1"/>
  <c r="BN4" i="1"/>
  <c r="BM4" i="1"/>
  <c r="BL4" i="1"/>
  <c r="BJ4" i="1"/>
  <c r="BJ26" i="1" s="1"/>
  <c r="AP4" i="1"/>
  <c r="V4" i="1"/>
  <c r="V26" i="1" s="1"/>
  <c r="BY3" i="1"/>
  <c r="BY4" i="1" s="1"/>
  <c r="BY5" i="1" s="1"/>
  <c r="BY6" i="1" s="1"/>
  <c r="BY7" i="1" s="1"/>
  <c r="BY8" i="1" s="1"/>
  <c r="BY9" i="1" s="1"/>
  <c r="BY10" i="1" s="1"/>
  <c r="BY11" i="1" s="1"/>
  <c r="CB1" i="1"/>
  <c r="CG3" i="1" s="1"/>
  <c r="BT1" i="1"/>
  <c r="BL1" i="1"/>
  <c r="BQ3" i="1" s="1"/>
  <c r="G13" i="21" l="1"/>
  <c r="G13" i="20"/>
  <c r="I9" i="18"/>
  <c r="G15" i="21"/>
  <c r="G15" i="20"/>
  <c r="I12" i="18"/>
  <c r="BQ13" i="1"/>
  <c r="BQ14" i="1" s="1"/>
  <c r="BQ15" i="1" s="1"/>
  <c r="BQ16" i="1" s="1"/>
  <c r="BQ17" i="1" s="1"/>
  <c r="BQ18" i="1" s="1"/>
  <c r="BQ19" i="1" s="1"/>
  <c r="BQ20" i="1" s="1"/>
  <c r="BQ21" i="1" s="1"/>
  <c r="BQ22" i="1" s="1"/>
  <c r="BQ23" i="1" s="1"/>
  <c r="BQ24" i="1" s="1"/>
  <c r="BQ25" i="1" s="1"/>
  <c r="BQ12" i="1"/>
  <c r="BY13" i="1"/>
  <c r="BY14" i="1" s="1"/>
  <c r="BY15" i="1" s="1"/>
  <c r="BY16" i="1" s="1"/>
  <c r="BY17" i="1" s="1"/>
  <c r="BY18" i="1" s="1"/>
  <c r="BY19" i="1" s="1"/>
  <c r="BY20" i="1" s="1"/>
  <c r="BY21" i="1" s="1"/>
  <c r="BY22" i="1" s="1"/>
  <c r="BY23" i="1" s="1"/>
  <c r="BY24" i="1" s="1"/>
  <c r="BY25" i="1" s="1"/>
  <c r="BY12" i="1"/>
  <c r="CG13" i="1"/>
  <c r="CG14" i="1" s="1"/>
  <c r="CG15" i="1" s="1"/>
  <c r="CG16" i="1" s="1"/>
  <c r="CG17" i="1" s="1"/>
  <c r="CG18" i="1" s="1"/>
  <c r="CG19" i="1" s="1"/>
  <c r="CG20" i="1" s="1"/>
  <c r="CG21" i="1" s="1"/>
  <c r="CG22" i="1" s="1"/>
  <c r="CG23" i="1" s="1"/>
  <c r="CG24" i="1" s="1"/>
  <c r="CG25" i="1" s="1"/>
  <c r="CG12" i="1"/>
  <c r="E11" i="21"/>
  <c r="E11" i="20"/>
  <c r="L7" i="18"/>
  <c r="G7" i="18"/>
  <c r="H18" i="9"/>
  <c r="K61" i="18"/>
  <c r="B60" i="18"/>
  <c r="F57" i="18"/>
  <c r="N54" i="18"/>
  <c r="G15" i="23"/>
  <c r="O15" i="20"/>
  <c r="I58" i="18"/>
  <c r="F16" i="22"/>
  <c r="H43" i="18"/>
  <c r="O42" i="18"/>
  <c r="J16" i="20"/>
  <c r="E17" i="21"/>
  <c r="E17" i="20"/>
  <c r="G23" i="18"/>
  <c r="L23" i="18"/>
  <c r="G17" i="23"/>
  <c r="O17" i="20"/>
  <c r="I66" i="18"/>
  <c r="F18" i="22"/>
  <c r="J18" i="20"/>
  <c r="H36" i="18"/>
  <c r="O37" i="18"/>
  <c r="BX12" i="1"/>
  <c r="E19" i="21"/>
  <c r="E19" i="20"/>
  <c r="L20" i="18"/>
  <c r="G21" i="18"/>
  <c r="N69" i="18"/>
  <c r="F68" i="18"/>
  <c r="B67" i="18"/>
  <c r="K67" i="18"/>
  <c r="G19" i="23"/>
  <c r="O19" i="20"/>
  <c r="I68" i="18"/>
  <c r="H35" i="18"/>
  <c r="F20" i="22"/>
  <c r="J20" i="20"/>
  <c r="O31" i="18"/>
  <c r="G21" i="23"/>
  <c r="O21" i="20"/>
  <c r="I60" i="18"/>
  <c r="F22" i="22"/>
  <c r="J22" i="20"/>
  <c r="H45" i="18"/>
  <c r="O44" i="18"/>
  <c r="BX16" i="1"/>
  <c r="E23" i="21"/>
  <c r="E23" i="20"/>
  <c r="G24" i="18"/>
  <c r="L24" i="18"/>
  <c r="B71" i="18"/>
  <c r="K70" i="18"/>
  <c r="F70" i="18"/>
  <c r="N70" i="18"/>
  <c r="G23" i="23"/>
  <c r="I70" i="18"/>
  <c r="O23" i="20"/>
  <c r="J24" i="20"/>
  <c r="H47" i="18"/>
  <c r="O46" i="18"/>
  <c r="F24" i="22"/>
  <c r="E25" i="21"/>
  <c r="E25" i="20"/>
  <c r="L25" i="18"/>
  <c r="G25" i="18"/>
  <c r="N71" i="18"/>
  <c r="F71" i="18"/>
  <c r="K71" i="18"/>
  <c r="B70" i="18"/>
  <c r="G25" i="23"/>
  <c r="O25" i="20"/>
  <c r="I71" i="18"/>
  <c r="F26" i="22"/>
  <c r="J26" i="20"/>
  <c r="O32" i="18"/>
  <c r="H32" i="18"/>
  <c r="BX20" i="1"/>
  <c r="E27" i="21"/>
  <c r="E27" i="20"/>
  <c r="L11" i="18"/>
  <c r="G10" i="18"/>
  <c r="N59" i="18"/>
  <c r="F55" i="18"/>
  <c r="B58" i="18"/>
  <c r="K55" i="18"/>
  <c r="G27" i="23"/>
  <c r="O27" i="20"/>
  <c r="I55" i="18"/>
  <c r="H41" i="18"/>
  <c r="J28" i="20"/>
  <c r="O48" i="18"/>
  <c r="F28" i="22"/>
  <c r="E29" i="21"/>
  <c r="E29" i="20"/>
  <c r="G29" i="23"/>
  <c r="O29" i="20"/>
  <c r="F30" i="22"/>
  <c r="J30" i="20"/>
  <c r="BX24" i="1"/>
  <c r="E31" i="21"/>
  <c r="E31" i="20"/>
  <c r="G31" i="23"/>
  <c r="O31" i="20"/>
  <c r="D10" i="20"/>
  <c r="D10" i="21"/>
  <c r="C7" i="18"/>
  <c r="F10" i="23"/>
  <c r="N10" i="20"/>
  <c r="O56" i="18"/>
  <c r="H56" i="18"/>
  <c r="G11" i="8"/>
  <c r="G10" i="7"/>
  <c r="F8" i="10"/>
  <c r="G7" i="9"/>
  <c r="G12" i="6"/>
  <c r="G15" i="5"/>
  <c r="E11" i="22"/>
  <c r="I11" i="20"/>
  <c r="L33" i="18"/>
  <c r="G33" i="18"/>
  <c r="D12" i="21"/>
  <c r="D12" i="20"/>
  <c r="C14" i="18"/>
  <c r="F12" i="23"/>
  <c r="H69" i="18"/>
  <c r="N12" i="20"/>
  <c r="O67" i="18"/>
  <c r="G23" i="8"/>
  <c r="F10" i="10"/>
  <c r="G18" i="9"/>
  <c r="G25" i="6"/>
  <c r="G23" i="7"/>
  <c r="G9" i="5"/>
  <c r="CF6" i="1"/>
  <c r="E13" i="22"/>
  <c r="G39" i="18"/>
  <c r="L37" i="18"/>
  <c r="I13" i="20"/>
  <c r="D14" i="21"/>
  <c r="D14" i="20"/>
  <c r="C10" i="18"/>
  <c r="F14" i="23"/>
  <c r="N14" i="20"/>
  <c r="O64" i="18"/>
  <c r="H64" i="18"/>
  <c r="F12" i="10"/>
  <c r="G18" i="8"/>
  <c r="G16" i="7"/>
  <c r="G9" i="9"/>
  <c r="G20" i="6"/>
  <c r="G11" i="5"/>
  <c r="E15" i="22"/>
  <c r="I15" i="20"/>
  <c r="L41" i="18"/>
  <c r="G38" i="18"/>
  <c r="D16" i="21"/>
  <c r="D16" i="20"/>
  <c r="C22" i="18"/>
  <c r="F16" i="23"/>
  <c r="H67" i="18"/>
  <c r="O68" i="18"/>
  <c r="N16" i="20"/>
  <c r="G23" i="6"/>
  <c r="F14" i="10"/>
  <c r="G22" i="9"/>
  <c r="H22" i="9" s="1"/>
  <c r="G21" i="8"/>
  <c r="G20" i="7"/>
  <c r="G18" i="5"/>
  <c r="CF10" i="1"/>
  <c r="E17" i="22"/>
  <c r="I17" i="20"/>
  <c r="L35" i="18"/>
  <c r="G34" i="18"/>
  <c r="D18" i="21"/>
  <c r="D18" i="20"/>
  <c r="C11" i="18"/>
  <c r="F18" i="23"/>
  <c r="N18" i="20"/>
  <c r="H59" i="18"/>
  <c r="O57" i="18"/>
  <c r="F16" i="10"/>
  <c r="G13" i="7"/>
  <c r="G10" i="9"/>
  <c r="G12" i="8"/>
  <c r="G15" i="6"/>
  <c r="E19" i="22"/>
  <c r="I19" i="20"/>
  <c r="L43" i="18"/>
  <c r="G44" i="18"/>
  <c r="D20" i="21"/>
  <c r="D20" i="20"/>
  <c r="C19" i="18"/>
  <c r="F20" i="23"/>
  <c r="N20" i="20"/>
  <c r="O60" i="18"/>
  <c r="H62" i="18"/>
  <c r="G15" i="8"/>
  <c r="F18" i="10"/>
  <c r="G15" i="9"/>
  <c r="G17" i="7"/>
  <c r="G18" i="6"/>
  <c r="G22" i="5"/>
  <c r="H22" i="5" s="1"/>
  <c r="CF14" i="1"/>
  <c r="E21" i="22"/>
  <c r="L44" i="18"/>
  <c r="I21" i="20"/>
  <c r="G40" i="18"/>
  <c r="D22" i="21"/>
  <c r="D22" i="20"/>
  <c r="C20" i="18"/>
  <c r="F22" i="23"/>
  <c r="N22" i="20"/>
  <c r="H65" i="18"/>
  <c r="G20" i="9"/>
  <c r="G19" i="8"/>
  <c r="F20" i="10"/>
  <c r="G21" i="6"/>
  <c r="G19" i="7"/>
  <c r="O65" i="18"/>
  <c r="E23" i="22"/>
  <c r="I23" i="20"/>
  <c r="G46" i="18"/>
  <c r="L46" i="18"/>
  <c r="D24" i="21"/>
  <c r="D24" i="20"/>
  <c r="C16" i="18"/>
  <c r="F24" i="23"/>
  <c r="H63" i="18"/>
  <c r="N24" i="20"/>
  <c r="O58" i="18"/>
  <c r="G22" i="7"/>
  <c r="G19" i="6"/>
  <c r="F22" i="10"/>
  <c r="G13" i="8"/>
  <c r="H13" i="8" s="1"/>
  <c r="G13" i="9"/>
  <c r="CF18" i="1"/>
  <c r="E25" i="22"/>
  <c r="I25" i="20"/>
  <c r="L48" i="18"/>
  <c r="G48" i="18"/>
  <c r="D26" i="21"/>
  <c r="D26" i="20"/>
  <c r="C17" i="18"/>
  <c r="F26" i="23"/>
  <c r="N26" i="20"/>
  <c r="H54" i="18"/>
  <c r="G16" i="9"/>
  <c r="G7" i="8"/>
  <c r="F24" i="10"/>
  <c r="O53" i="18"/>
  <c r="G8" i="7"/>
  <c r="G10" i="6"/>
  <c r="H10" i="6" s="1"/>
  <c r="G25" i="5"/>
  <c r="H25" i="5" s="1"/>
  <c r="E27" i="22"/>
  <c r="I27" i="20"/>
  <c r="G30" i="18"/>
  <c r="L31" i="18"/>
  <c r="D28" i="21"/>
  <c r="D28" i="20"/>
  <c r="C18" i="18"/>
  <c r="F28" i="23"/>
  <c r="H61" i="18"/>
  <c r="N28" i="20"/>
  <c r="O61" i="18"/>
  <c r="G14" i="7"/>
  <c r="F26" i="10"/>
  <c r="G14" i="8"/>
  <c r="G17" i="9"/>
  <c r="G14" i="5"/>
  <c r="H14" i="5" s="1"/>
  <c r="CF22" i="1"/>
  <c r="E29" i="22"/>
  <c r="I29" i="20"/>
  <c r="D30" i="21"/>
  <c r="D30" i="20"/>
  <c r="F30" i="23"/>
  <c r="N30" i="20"/>
  <c r="F28" i="10"/>
  <c r="E31" i="22"/>
  <c r="I31" i="20"/>
  <c r="D54" i="2"/>
  <c r="M79" i="4"/>
  <c r="T60" i="4"/>
  <c r="N69" i="4" s="1"/>
  <c r="F17" i="5"/>
  <c r="G11" i="23"/>
  <c r="I53" i="18"/>
  <c r="O11" i="20"/>
  <c r="G13" i="23"/>
  <c r="O13" i="20"/>
  <c r="I57" i="18"/>
  <c r="F14" i="22"/>
  <c r="J14" i="20"/>
  <c r="H37" i="18"/>
  <c r="O41" i="18"/>
  <c r="BX8" i="1"/>
  <c r="B65" i="18"/>
  <c r="N63" i="18"/>
  <c r="F58" i="18"/>
  <c r="K57" i="18"/>
  <c r="E21" i="21"/>
  <c r="E21" i="20"/>
  <c r="G13" i="18"/>
  <c r="L10" i="18"/>
  <c r="AP26" i="1"/>
  <c r="D10" i="22"/>
  <c r="H10" i="20"/>
  <c r="C30" i="18"/>
  <c r="C11" i="23"/>
  <c r="C11" i="21"/>
  <c r="C11" i="20"/>
  <c r="C11" i="22"/>
  <c r="N11" i="18"/>
  <c r="B8" i="18"/>
  <c r="K7" i="18"/>
  <c r="F7" i="18"/>
  <c r="BP5" i="1"/>
  <c r="BP11" i="1"/>
  <c r="C19" i="23"/>
  <c r="C19" i="21"/>
  <c r="C19" i="22"/>
  <c r="N23" i="18"/>
  <c r="B21" i="18"/>
  <c r="K20" i="18"/>
  <c r="F21" i="18"/>
  <c r="C19" i="20"/>
  <c r="C21" i="21"/>
  <c r="C21" i="22"/>
  <c r="C21" i="23"/>
  <c r="C21" i="20"/>
  <c r="K10" i="18"/>
  <c r="N16" i="18"/>
  <c r="F13" i="18"/>
  <c r="B12" i="18"/>
  <c r="D22" i="22"/>
  <c r="H22" i="20"/>
  <c r="C47" i="18"/>
  <c r="BP17" i="1"/>
  <c r="D24" i="22"/>
  <c r="H24" i="20"/>
  <c r="C36" i="18"/>
  <c r="C25" i="21"/>
  <c r="C25" i="22"/>
  <c r="C25" i="23"/>
  <c r="C25" i="20"/>
  <c r="N25" i="18"/>
  <c r="B25" i="18"/>
  <c r="K25" i="18"/>
  <c r="F25" i="18"/>
  <c r="E25" i="23"/>
  <c r="M25" i="20"/>
  <c r="L71" i="18"/>
  <c r="G71" i="18"/>
  <c r="E23" i="10"/>
  <c r="F24" i="8"/>
  <c r="F24" i="9"/>
  <c r="H24" i="9" s="1"/>
  <c r="F26" i="6"/>
  <c r="F24" i="7"/>
  <c r="C27" i="23"/>
  <c r="C27" i="21"/>
  <c r="C27" i="22"/>
  <c r="C27" i="20"/>
  <c r="B13" i="18"/>
  <c r="F10" i="18"/>
  <c r="N14" i="18"/>
  <c r="K11" i="18"/>
  <c r="BP21" i="1"/>
  <c r="E27" i="23"/>
  <c r="M27" i="20"/>
  <c r="L55" i="18"/>
  <c r="G55" i="18"/>
  <c r="E25" i="10"/>
  <c r="G25" i="10" s="1"/>
  <c r="F12" i="9"/>
  <c r="F10" i="8"/>
  <c r="F9" i="7"/>
  <c r="H9" i="7" s="1"/>
  <c r="F11" i="6"/>
  <c r="F26" i="5"/>
  <c r="D28" i="22"/>
  <c r="H28" i="20"/>
  <c r="C39" i="18"/>
  <c r="C29" i="21"/>
  <c r="C29" i="22"/>
  <c r="C29" i="23"/>
  <c r="C29" i="20"/>
  <c r="BP23" i="1"/>
  <c r="E29" i="23"/>
  <c r="M29" i="20"/>
  <c r="E27" i="10"/>
  <c r="D30" i="22"/>
  <c r="H30" i="20"/>
  <c r="C31" i="23"/>
  <c r="C31" i="21"/>
  <c r="C31" i="22"/>
  <c r="C31" i="20"/>
  <c r="BP25" i="1"/>
  <c r="E31" i="23"/>
  <c r="M31" i="20"/>
  <c r="E29" i="10"/>
  <c r="I20" i="2"/>
  <c r="F10" i="22"/>
  <c r="H31" i="18"/>
  <c r="J10" i="20"/>
  <c r="O36" i="18"/>
  <c r="BX4" i="1"/>
  <c r="N55" i="18"/>
  <c r="K53" i="18"/>
  <c r="B54" i="18"/>
  <c r="F53" i="18"/>
  <c r="F12" i="22"/>
  <c r="H42" i="18"/>
  <c r="O39" i="18"/>
  <c r="J12" i="20"/>
  <c r="E13" i="21"/>
  <c r="E13" i="20"/>
  <c r="L15" i="18"/>
  <c r="G9" i="18"/>
  <c r="E15" i="21"/>
  <c r="E15" i="20"/>
  <c r="L9" i="18"/>
  <c r="G12" i="18"/>
  <c r="B69" i="18"/>
  <c r="F66" i="18"/>
  <c r="K64" i="18"/>
  <c r="N66" i="18"/>
  <c r="F60" i="18"/>
  <c r="K58" i="18"/>
  <c r="B57" i="18"/>
  <c r="N62" i="18"/>
  <c r="E11" i="23"/>
  <c r="M11" i="20"/>
  <c r="L53" i="18"/>
  <c r="G53" i="18"/>
  <c r="E9" i="10"/>
  <c r="G9" i="10" s="1"/>
  <c r="F7" i="7"/>
  <c r="F8" i="9"/>
  <c r="F9" i="6"/>
  <c r="F16" i="5"/>
  <c r="H16" i="5" s="1"/>
  <c r="F9" i="8"/>
  <c r="D12" i="22"/>
  <c r="H12" i="20"/>
  <c r="C42" i="18"/>
  <c r="C13" i="21"/>
  <c r="C13" i="22"/>
  <c r="C13" i="23"/>
  <c r="C13" i="20"/>
  <c r="B9" i="18"/>
  <c r="K15" i="18"/>
  <c r="F9" i="18"/>
  <c r="N8" i="18"/>
  <c r="E13" i="23"/>
  <c r="L61" i="18"/>
  <c r="G57" i="18"/>
  <c r="M13" i="20"/>
  <c r="E11" i="10"/>
  <c r="G11" i="10" s="1"/>
  <c r="F8" i="8"/>
  <c r="H8" i="8" s="1"/>
  <c r="F15" i="7"/>
  <c r="F13" i="6"/>
  <c r="H13" i="6" s="1"/>
  <c r="F14" i="9"/>
  <c r="H14" i="9" s="1"/>
  <c r="F10" i="5"/>
  <c r="H10" i="5" s="1"/>
  <c r="D14" i="22"/>
  <c r="C32" i="18"/>
  <c r="H14" i="20"/>
  <c r="C15" i="23"/>
  <c r="C15" i="21"/>
  <c r="C15" i="20"/>
  <c r="C15" i="22"/>
  <c r="N19" i="18"/>
  <c r="B15" i="18"/>
  <c r="F12" i="18"/>
  <c r="K9" i="18"/>
  <c r="E15" i="23"/>
  <c r="M15" i="20"/>
  <c r="L57" i="18"/>
  <c r="G58" i="18"/>
  <c r="E13" i="10"/>
  <c r="G13" i="10" s="1"/>
  <c r="F11" i="7"/>
  <c r="F19" i="9"/>
  <c r="F17" i="8"/>
  <c r="D16" i="22"/>
  <c r="H16" i="20"/>
  <c r="C46" i="18"/>
  <c r="C17" i="21"/>
  <c r="C17" i="22"/>
  <c r="C17" i="23"/>
  <c r="C17" i="20"/>
  <c r="B23" i="18"/>
  <c r="N22" i="18"/>
  <c r="F23" i="18"/>
  <c r="K23" i="18"/>
  <c r="E17" i="23"/>
  <c r="M17" i="20"/>
  <c r="G66" i="18"/>
  <c r="L64" i="18"/>
  <c r="E15" i="10"/>
  <c r="G15" i="10" s="1"/>
  <c r="F20" i="8"/>
  <c r="H20" i="8" s="1"/>
  <c r="F18" i="7"/>
  <c r="F23" i="9"/>
  <c r="F22" i="6"/>
  <c r="H22" i="6" s="1"/>
  <c r="F19" i="5"/>
  <c r="H19" i="5" s="1"/>
  <c r="D18" i="22"/>
  <c r="H18" i="20"/>
  <c r="C33" i="18"/>
  <c r="BP13" i="1"/>
  <c r="E19" i="23"/>
  <c r="M19" i="20"/>
  <c r="L67" i="18"/>
  <c r="G68" i="18"/>
  <c r="E17" i="10"/>
  <c r="G17" i="10" s="1"/>
  <c r="F21" i="9"/>
  <c r="F24" i="6"/>
  <c r="F22" i="8"/>
  <c r="F21" i="7"/>
  <c r="D20" i="22"/>
  <c r="H20" i="20"/>
  <c r="C34" i="18"/>
  <c r="BP15" i="1"/>
  <c r="E21" i="23"/>
  <c r="M21" i="20"/>
  <c r="L58" i="18"/>
  <c r="E19" i="10"/>
  <c r="F16" i="8"/>
  <c r="G60" i="18"/>
  <c r="F11" i="9"/>
  <c r="F16" i="6"/>
  <c r="F23" i="5"/>
  <c r="F12" i="7"/>
  <c r="H12" i="7" s="1"/>
  <c r="C23" i="23"/>
  <c r="C23" i="21"/>
  <c r="C23" i="22"/>
  <c r="C23" i="20"/>
  <c r="K24" i="18"/>
  <c r="F24" i="18"/>
  <c r="N24" i="18"/>
  <c r="B24" i="18"/>
  <c r="E23" i="23"/>
  <c r="M23" i="20"/>
  <c r="G70" i="18"/>
  <c r="E21" i="10"/>
  <c r="G21" i="10" s="1"/>
  <c r="L70" i="18"/>
  <c r="BP19" i="1"/>
  <c r="D26" i="22"/>
  <c r="C38" i="18"/>
  <c r="H26" i="20"/>
  <c r="F10" i="21"/>
  <c r="F10" i="20"/>
  <c r="H11" i="18"/>
  <c r="O10" i="18"/>
  <c r="D10" i="23"/>
  <c r="L10" i="20"/>
  <c r="E11" i="8"/>
  <c r="E10" i="7"/>
  <c r="E7" i="9"/>
  <c r="C53" i="18"/>
  <c r="D8" i="10"/>
  <c r="E12" i="6"/>
  <c r="E15" i="5"/>
  <c r="F33" i="18"/>
  <c r="K33" i="18"/>
  <c r="B31" i="18"/>
  <c r="N30" i="18"/>
  <c r="G11" i="22"/>
  <c r="K11" i="20"/>
  <c r="I33" i="18"/>
  <c r="F12" i="21"/>
  <c r="F12" i="20"/>
  <c r="O20" i="18"/>
  <c r="H22" i="18"/>
  <c r="BP6" i="1"/>
  <c r="D12" i="23"/>
  <c r="L12" i="20"/>
  <c r="C64" i="18"/>
  <c r="E18" i="9"/>
  <c r="E25" i="6"/>
  <c r="E23" i="7"/>
  <c r="E23" i="8"/>
  <c r="E9" i="5"/>
  <c r="D10" i="10"/>
  <c r="N40" i="18"/>
  <c r="B40" i="18"/>
  <c r="F39" i="18"/>
  <c r="K37" i="18"/>
  <c r="G13" i="22"/>
  <c r="K13" i="20"/>
  <c r="I39" i="18"/>
  <c r="F14" i="21"/>
  <c r="F14" i="20"/>
  <c r="H19" i="18"/>
  <c r="O17" i="18"/>
  <c r="D14" i="23"/>
  <c r="L14" i="20"/>
  <c r="C55" i="18"/>
  <c r="E16" i="7"/>
  <c r="E9" i="9"/>
  <c r="E20" i="6"/>
  <c r="E18" i="8"/>
  <c r="D12" i="10"/>
  <c r="E11" i="5"/>
  <c r="B43" i="18"/>
  <c r="F38" i="18"/>
  <c r="N33" i="18"/>
  <c r="K41" i="18"/>
  <c r="I38" i="18"/>
  <c r="G15" i="22"/>
  <c r="K15" i="20"/>
  <c r="F16" i="21"/>
  <c r="F16" i="20"/>
  <c r="H20" i="18"/>
  <c r="BP10" i="1"/>
  <c r="O21" i="18"/>
  <c r="D16" i="23"/>
  <c r="L16" i="20"/>
  <c r="C68" i="18"/>
  <c r="E22" i="9"/>
  <c r="E21" i="8"/>
  <c r="E20" i="7"/>
  <c r="E23" i="6"/>
  <c r="D14" i="10"/>
  <c r="B41" i="18"/>
  <c r="F34" i="18"/>
  <c r="K35" i="18"/>
  <c r="N34" i="18"/>
  <c r="G17" i="22"/>
  <c r="K17" i="20"/>
  <c r="I34" i="18"/>
  <c r="F18" i="21"/>
  <c r="F18" i="20"/>
  <c r="O12" i="18"/>
  <c r="H14" i="18"/>
  <c r="D18" i="23"/>
  <c r="L18" i="20"/>
  <c r="C56" i="18"/>
  <c r="E10" i="9"/>
  <c r="E12" i="8"/>
  <c r="E13" i="7"/>
  <c r="D16" i="10"/>
  <c r="E20" i="5"/>
  <c r="F44" i="18"/>
  <c r="N43" i="18"/>
  <c r="B44" i="18"/>
  <c r="K43" i="18"/>
  <c r="G19" i="22"/>
  <c r="K19" i="20"/>
  <c r="I44" i="18"/>
  <c r="F20" i="21"/>
  <c r="F20" i="20"/>
  <c r="H17" i="18"/>
  <c r="BP14" i="1"/>
  <c r="O15" i="18"/>
  <c r="D20" i="23"/>
  <c r="L20" i="20"/>
  <c r="C61" i="18"/>
  <c r="E15" i="8"/>
  <c r="E15" i="9"/>
  <c r="E17" i="7"/>
  <c r="E18" i="6"/>
  <c r="D18" i="10"/>
  <c r="K44" i="18"/>
  <c r="F40" i="18"/>
  <c r="B35" i="18"/>
  <c r="N38" i="18"/>
  <c r="G21" i="22"/>
  <c r="K21" i="20"/>
  <c r="I40" i="18"/>
  <c r="F22" i="21"/>
  <c r="F22" i="20"/>
  <c r="O18" i="18"/>
  <c r="H18" i="18"/>
  <c r="D22" i="23"/>
  <c r="C66" i="18"/>
  <c r="L22" i="20"/>
  <c r="E21" i="6"/>
  <c r="E19" i="7"/>
  <c r="E20" i="9"/>
  <c r="E19" i="8"/>
  <c r="D20" i="10"/>
  <c r="E24" i="5"/>
  <c r="K46" i="18"/>
  <c r="F46" i="18"/>
  <c r="N45" i="18"/>
  <c r="B48" i="18"/>
  <c r="K23" i="20"/>
  <c r="I46" i="18"/>
  <c r="G23" i="22"/>
  <c r="F24" i="21"/>
  <c r="F24" i="20"/>
  <c r="H16" i="18"/>
  <c r="O9" i="18"/>
  <c r="BP18" i="1"/>
  <c r="D24" i="23"/>
  <c r="L24" i="20"/>
  <c r="C59" i="18"/>
  <c r="E13" i="8"/>
  <c r="E13" i="9"/>
  <c r="E22" i="7"/>
  <c r="E19" i="6"/>
  <c r="D22" i="10"/>
  <c r="E12" i="5"/>
  <c r="K48" i="18"/>
  <c r="F48" i="18"/>
  <c r="N47" i="18"/>
  <c r="B45" i="18"/>
  <c r="G25" i="22"/>
  <c r="K25" i="20"/>
  <c r="I48" i="18"/>
  <c r="F26" i="21"/>
  <c r="F26" i="20"/>
  <c r="H8" i="18"/>
  <c r="O7" i="18"/>
  <c r="D26" i="23"/>
  <c r="C62" i="18"/>
  <c r="L26" i="20"/>
  <c r="E8" i="7"/>
  <c r="E16" i="9"/>
  <c r="E7" i="8"/>
  <c r="E10" i="6"/>
  <c r="E25" i="5"/>
  <c r="D24" i="10"/>
  <c r="B37" i="18"/>
  <c r="N35" i="18"/>
  <c r="K31" i="18"/>
  <c r="F30" i="18"/>
  <c r="K27" i="20"/>
  <c r="G27" i="22"/>
  <c r="I30" i="18"/>
  <c r="F28" i="21"/>
  <c r="F28" i="20"/>
  <c r="H15" i="18"/>
  <c r="O13" i="18"/>
  <c r="BP22" i="1"/>
  <c r="D28" i="23"/>
  <c r="L28" i="20"/>
  <c r="C63" i="18"/>
  <c r="E17" i="9"/>
  <c r="E14" i="7"/>
  <c r="E14" i="8"/>
  <c r="D26" i="10"/>
  <c r="E17" i="6"/>
  <c r="G29" i="22"/>
  <c r="K29" i="20"/>
  <c r="F30" i="21"/>
  <c r="F30" i="20"/>
  <c r="D30" i="23"/>
  <c r="L30" i="20"/>
  <c r="D28" i="10"/>
  <c r="G31" i="22"/>
  <c r="K31" i="20"/>
  <c r="G12" i="5"/>
  <c r="E14" i="5"/>
  <c r="E18" i="5"/>
  <c r="G20" i="5"/>
  <c r="E22" i="5"/>
  <c r="G24" i="5"/>
  <c r="E15" i="6"/>
  <c r="G17" i="6"/>
  <c r="E10" i="21"/>
  <c r="E10" i="20"/>
  <c r="G11" i="18"/>
  <c r="N36" i="18"/>
  <c r="K30" i="18"/>
  <c r="B30" i="18"/>
  <c r="E10" i="23"/>
  <c r="M10" i="20"/>
  <c r="L56" i="18"/>
  <c r="F11" i="8"/>
  <c r="H11" i="8" s="1"/>
  <c r="F10" i="7"/>
  <c r="H10" i="7" s="1"/>
  <c r="E8" i="10"/>
  <c r="F7" i="9"/>
  <c r="D11" i="21"/>
  <c r="D11" i="20"/>
  <c r="C8" i="18"/>
  <c r="F11" i="22"/>
  <c r="J11" i="20"/>
  <c r="H33" i="18"/>
  <c r="O30" i="18"/>
  <c r="D11" i="23"/>
  <c r="C54" i="18"/>
  <c r="E9" i="8"/>
  <c r="D9" i="10"/>
  <c r="E7" i="7"/>
  <c r="E8" i="9"/>
  <c r="C12" i="22"/>
  <c r="C12" i="23"/>
  <c r="C12" i="21"/>
  <c r="C12" i="20"/>
  <c r="K22" i="18"/>
  <c r="F22" i="18"/>
  <c r="B14" i="18"/>
  <c r="E12" i="22"/>
  <c r="I12" i="20"/>
  <c r="G42" i="18"/>
  <c r="L40" i="18"/>
  <c r="N67" i="18"/>
  <c r="K69" i="18"/>
  <c r="B64" i="18"/>
  <c r="F69" i="18"/>
  <c r="F13" i="21"/>
  <c r="F13" i="20"/>
  <c r="H9" i="18"/>
  <c r="O8" i="18"/>
  <c r="D13" i="22"/>
  <c r="H13" i="20"/>
  <c r="C40" i="18"/>
  <c r="H57" i="18"/>
  <c r="O54" i="18"/>
  <c r="F13" i="23"/>
  <c r="N13" i="20"/>
  <c r="G14" i="9"/>
  <c r="E14" i="21"/>
  <c r="G19" i="18"/>
  <c r="N41" i="18"/>
  <c r="K34" i="18"/>
  <c r="B32" i="18"/>
  <c r="F37" i="18"/>
  <c r="E14" i="23"/>
  <c r="M14" i="20"/>
  <c r="F9" i="9"/>
  <c r="F20" i="6"/>
  <c r="H20" i="6" s="1"/>
  <c r="G64" i="18"/>
  <c r="E12" i="10"/>
  <c r="F18" i="8"/>
  <c r="H18" i="8" s="1"/>
  <c r="D15" i="21"/>
  <c r="D15" i="20"/>
  <c r="F15" i="22"/>
  <c r="J15" i="20"/>
  <c r="H38" i="18"/>
  <c r="O33" i="18"/>
  <c r="D15" i="23"/>
  <c r="C65" i="18"/>
  <c r="E17" i="8"/>
  <c r="L15" i="20"/>
  <c r="D13" i="10"/>
  <c r="E11" i="7"/>
  <c r="C16" i="22"/>
  <c r="C16" i="23"/>
  <c r="C16" i="21"/>
  <c r="N21" i="18"/>
  <c r="F20" i="18"/>
  <c r="C16" i="20"/>
  <c r="K19" i="18"/>
  <c r="B22" i="18"/>
  <c r="E16" i="22"/>
  <c r="G43" i="18"/>
  <c r="I16" i="20"/>
  <c r="K66" i="18"/>
  <c r="N68" i="18"/>
  <c r="B68" i="18"/>
  <c r="F67" i="18"/>
  <c r="F17" i="21"/>
  <c r="F17" i="20"/>
  <c r="H23" i="18"/>
  <c r="D17" i="22"/>
  <c r="C41" i="18"/>
  <c r="N17" i="20"/>
  <c r="O66" i="18"/>
  <c r="F17" i="23"/>
  <c r="H66" i="18"/>
  <c r="G18" i="7"/>
  <c r="G23" i="9"/>
  <c r="G22" i="6"/>
  <c r="E18" i="21"/>
  <c r="L13" i="18"/>
  <c r="E18" i="20"/>
  <c r="N37" i="18"/>
  <c r="K36" i="18"/>
  <c r="F36" i="18"/>
  <c r="B33" i="18"/>
  <c r="E18" i="23"/>
  <c r="M18" i="20"/>
  <c r="L59" i="18"/>
  <c r="G59" i="18"/>
  <c r="F12" i="8"/>
  <c r="H12" i="8" s="1"/>
  <c r="E16" i="10"/>
  <c r="F13" i="7"/>
  <c r="H13" i="7" s="1"/>
  <c r="D19" i="21"/>
  <c r="D19" i="20"/>
  <c r="C21" i="18"/>
  <c r="F19" i="22"/>
  <c r="J19" i="20"/>
  <c r="O43" i="18"/>
  <c r="H44" i="18"/>
  <c r="D19" i="23"/>
  <c r="L19" i="20"/>
  <c r="C67" i="18"/>
  <c r="D17" i="10"/>
  <c r="E21" i="9"/>
  <c r="E24" i="6"/>
  <c r="C20" i="21"/>
  <c r="C20" i="22"/>
  <c r="C20" i="23"/>
  <c r="C20" i="20"/>
  <c r="B19" i="18"/>
  <c r="K16" i="18"/>
  <c r="N15" i="18"/>
  <c r="F17" i="18"/>
  <c r="E20" i="22"/>
  <c r="I20" i="20"/>
  <c r="G35" i="18"/>
  <c r="L38" i="18"/>
  <c r="F62" i="18"/>
  <c r="B61" i="18"/>
  <c r="N60" i="18"/>
  <c r="K63" i="18"/>
  <c r="F21" i="21"/>
  <c r="F21" i="20"/>
  <c r="H13" i="18"/>
  <c r="O16" i="18"/>
  <c r="D21" i="22"/>
  <c r="H21" i="20"/>
  <c r="C35" i="18"/>
  <c r="F21" i="23"/>
  <c r="O62" i="18"/>
  <c r="N21" i="20"/>
  <c r="H60" i="18"/>
  <c r="G11" i="9"/>
  <c r="G12" i="7"/>
  <c r="E22" i="21"/>
  <c r="E22" i="20"/>
  <c r="G18" i="18"/>
  <c r="L17" i="18"/>
  <c r="B47" i="18"/>
  <c r="K45" i="18"/>
  <c r="N44" i="18"/>
  <c r="F45" i="18"/>
  <c r="M22" i="20"/>
  <c r="L65" i="18"/>
  <c r="G65" i="18"/>
  <c r="E22" i="23"/>
  <c r="F19" i="7"/>
  <c r="F20" i="9"/>
  <c r="H20" i="9" s="1"/>
  <c r="F19" i="8"/>
  <c r="H19" i="8" s="1"/>
  <c r="E20" i="10"/>
  <c r="G20" i="10" s="1"/>
  <c r="D23" i="21"/>
  <c r="D23" i="20"/>
  <c r="C24" i="18"/>
  <c r="F23" i="22"/>
  <c r="H46" i="18"/>
  <c r="J23" i="20"/>
  <c r="L23" i="20"/>
  <c r="D23" i="23"/>
  <c r="C71" i="18"/>
  <c r="D21" i="10"/>
  <c r="C24" i="21"/>
  <c r="C24" i="22"/>
  <c r="C24" i="23"/>
  <c r="C24" i="20"/>
  <c r="F16" i="18"/>
  <c r="N9" i="18"/>
  <c r="K21" i="18"/>
  <c r="B16" i="18"/>
  <c r="E24" i="22"/>
  <c r="I24" i="20"/>
  <c r="L47" i="18"/>
  <c r="G47" i="18"/>
  <c r="K68" i="18"/>
  <c r="B59" i="18"/>
  <c r="F63" i="18"/>
  <c r="N58" i="18"/>
  <c r="F25" i="21"/>
  <c r="F25" i="20"/>
  <c r="H25" i="18"/>
  <c r="D25" i="22"/>
  <c r="H25" i="20"/>
  <c r="C45" i="18"/>
  <c r="F25" i="23"/>
  <c r="H71" i="18"/>
  <c r="O71" i="18"/>
  <c r="N25" i="20"/>
  <c r="G24" i="9"/>
  <c r="G26" i="6"/>
  <c r="G24" i="7"/>
  <c r="E26" i="21"/>
  <c r="E26" i="20"/>
  <c r="K32" i="18"/>
  <c r="F32" i="18"/>
  <c r="B38" i="18"/>
  <c r="N32" i="18"/>
  <c r="E26" i="23"/>
  <c r="M26" i="20"/>
  <c r="G54" i="18"/>
  <c r="L54" i="18"/>
  <c r="F16" i="9"/>
  <c r="H16" i="9" s="1"/>
  <c r="F7" i="8"/>
  <c r="E24" i="10"/>
  <c r="D27" i="21"/>
  <c r="D27" i="20"/>
  <c r="F27" i="22"/>
  <c r="O35" i="18"/>
  <c r="H30" i="18"/>
  <c r="L27" i="20"/>
  <c r="C58" i="18"/>
  <c r="D27" i="23"/>
  <c r="D25" i="10"/>
  <c r="E12" i="9"/>
  <c r="C28" i="21"/>
  <c r="C28" i="22"/>
  <c r="C28" i="23"/>
  <c r="C28" i="20"/>
  <c r="B18" i="18"/>
  <c r="K14" i="18"/>
  <c r="N13" i="18"/>
  <c r="F15" i="18"/>
  <c r="E28" i="22"/>
  <c r="G41" i="18"/>
  <c r="L39" i="18"/>
  <c r="I28" i="20"/>
  <c r="B63" i="18"/>
  <c r="N61" i="18"/>
  <c r="K60" i="18"/>
  <c r="F61" i="18"/>
  <c r="F29" i="21"/>
  <c r="F29" i="20"/>
  <c r="D29" i="22"/>
  <c r="H29" i="20"/>
  <c r="N29" i="20"/>
  <c r="F29" i="23"/>
  <c r="E30" i="21"/>
  <c r="E30" i="20"/>
  <c r="E30" i="23"/>
  <c r="M30" i="20"/>
  <c r="E28" i="10"/>
  <c r="D31" i="21"/>
  <c r="D31" i="20"/>
  <c r="F31" i="22"/>
  <c r="J31" i="20"/>
  <c r="D31" i="23"/>
  <c r="L31" i="20"/>
  <c r="D29" i="10"/>
  <c r="G13" i="5"/>
  <c r="H13" i="5" s="1"/>
  <c r="G17" i="5"/>
  <c r="F18" i="5"/>
  <c r="H18" i="5" s="1"/>
  <c r="G21" i="5"/>
  <c r="H21" i="5" s="1"/>
  <c r="E23" i="5"/>
  <c r="G14" i="6"/>
  <c r="H14" i="6" s="1"/>
  <c r="F15" i="6"/>
  <c r="H15" i="6" s="1"/>
  <c r="F21" i="6"/>
  <c r="F25" i="6"/>
  <c r="H25" i="6" s="1"/>
  <c r="F8" i="7"/>
  <c r="H8" i="7" s="1"/>
  <c r="F16" i="7"/>
  <c r="H16" i="7" s="1"/>
  <c r="F20" i="7"/>
  <c r="H20" i="7" s="1"/>
  <c r="F21" i="8"/>
  <c r="F10" i="9"/>
  <c r="H10" i="9" s="1"/>
  <c r="F27" i="10"/>
  <c r="G8" i="18"/>
  <c r="C13" i="18"/>
  <c r="O45" i="18"/>
  <c r="L62" i="18"/>
  <c r="G10" i="5"/>
  <c r="F11" i="5"/>
  <c r="H11" i="5" s="1"/>
  <c r="F15" i="5"/>
  <c r="H15" i="5" s="1"/>
  <c r="E16" i="5"/>
  <c r="G26" i="5"/>
  <c r="E9" i="6"/>
  <c r="G11" i="6"/>
  <c r="G27" i="6" s="1"/>
  <c r="F12" i="6"/>
  <c r="H12" i="6" s="1"/>
  <c r="F11" i="10"/>
  <c r="F15" i="10"/>
  <c r="F19" i="10"/>
  <c r="F23" i="10"/>
  <c r="L8" i="18"/>
  <c r="C15" i="18"/>
  <c r="L18" i="18"/>
  <c r="N20" i="18"/>
  <c r="O22" i="18"/>
  <c r="L11" i="20"/>
  <c r="C10" i="22"/>
  <c r="C10" i="23"/>
  <c r="C10" i="21"/>
  <c r="C10" i="20"/>
  <c r="K12" i="18"/>
  <c r="B7" i="18"/>
  <c r="F11" i="18"/>
  <c r="N10" i="18"/>
  <c r="BP4" i="1"/>
  <c r="E10" i="22"/>
  <c r="L30" i="18"/>
  <c r="G31" i="18"/>
  <c r="I10" i="20"/>
  <c r="K56" i="18"/>
  <c r="F56" i="18"/>
  <c r="B53" i="18"/>
  <c r="N56" i="18"/>
  <c r="CF4" i="1"/>
  <c r="F11" i="20"/>
  <c r="F11" i="21"/>
  <c r="H7" i="18"/>
  <c r="D11" i="22"/>
  <c r="C31" i="18"/>
  <c r="H11" i="20"/>
  <c r="F11" i="23"/>
  <c r="N11" i="20"/>
  <c r="H53" i="18"/>
  <c r="O55" i="18"/>
  <c r="G8" i="9"/>
  <c r="G9" i="8"/>
  <c r="E12" i="20"/>
  <c r="E12" i="21"/>
  <c r="G22" i="18"/>
  <c r="L22" i="18"/>
  <c r="F42" i="18"/>
  <c r="K40" i="18"/>
  <c r="N39" i="18"/>
  <c r="B42" i="18"/>
  <c r="BX6" i="1"/>
  <c r="E12" i="23"/>
  <c r="M12" i="20"/>
  <c r="L69" i="18"/>
  <c r="G69" i="18"/>
  <c r="F23" i="7"/>
  <c r="H23" i="7" s="1"/>
  <c r="F23" i="8"/>
  <c r="H23" i="8" s="1"/>
  <c r="E10" i="10"/>
  <c r="G10" i="10" s="1"/>
  <c r="D13" i="21"/>
  <c r="D13" i="20"/>
  <c r="F13" i="22"/>
  <c r="H39" i="18"/>
  <c r="O40" i="18"/>
  <c r="J13" i="20"/>
  <c r="D13" i="23"/>
  <c r="L13" i="20"/>
  <c r="C60" i="18"/>
  <c r="E14" i="9"/>
  <c r="D11" i="10"/>
  <c r="E8" i="8"/>
  <c r="E15" i="7"/>
  <c r="C14" i="22"/>
  <c r="C14" i="23"/>
  <c r="C14" i="20"/>
  <c r="C14" i="21"/>
  <c r="K18" i="18"/>
  <c r="N17" i="18"/>
  <c r="B10" i="18"/>
  <c r="BP8" i="1"/>
  <c r="E14" i="22"/>
  <c r="G37" i="18"/>
  <c r="I14" i="20"/>
  <c r="L34" i="18"/>
  <c r="F64" i="18"/>
  <c r="K62" i="18"/>
  <c r="B55" i="18"/>
  <c r="N64" i="18"/>
  <c r="CF8" i="1"/>
  <c r="F15" i="21"/>
  <c r="F15" i="20"/>
  <c r="O19" i="18"/>
  <c r="H12" i="18"/>
  <c r="D15" i="22"/>
  <c r="H15" i="20"/>
  <c r="C43" i="18"/>
  <c r="F15" i="23"/>
  <c r="N15" i="20"/>
  <c r="H58" i="18"/>
  <c r="O63" i="18"/>
  <c r="G19" i="9"/>
  <c r="G17" i="8"/>
  <c r="E16" i="21"/>
  <c r="E16" i="20"/>
  <c r="K42" i="18"/>
  <c r="F43" i="18"/>
  <c r="B46" i="18"/>
  <c r="N42" i="18"/>
  <c r="BX10" i="1"/>
  <c r="E16" i="23"/>
  <c r="M16" i="20"/>
  <c r="G67" i="18"/>
  <c r="F23" i="6"/>
  <c r="H23" i="6" s="1"/>
  <c r="L66" i="18"/>
  <c r="E14" i="10"/>
  <c r="G14" i="10" s="1"/>
  <c r="D17" i="21"/>
  <c r="D17" i="20"/>
  <c r="C23" i="18"/>
  <c r="F17" i="22"/>
  <c r="J17" i="20"/>
  <c r="O34" i="18"/>
  <c r="H34" i="18"/>
  <c r="D17" i="23"/>
  <c r="L17" i="20"/>
  <c r="D15" i="10"/>
  <c r="E20" i="8"/>
  <c r="E18" i="7"/>
  <c r="C18" i="22"/>
  <c r="C18" i="23"/>
  <c r="C18" i="20"/>
  <c r="C18" i="21"/>
  <c r="F14" i="18"/>
  <c r="B11" i="18"/>
  <c r="K13" i="18"/>
  <c r="N12" i="18"/>
  <c r="BP12" i="1"/>
  <c r="E18" i="22"/>
  <c r="L36" i="18"/>
  <c r="I18" i="20"/>
  <c r="N57" i="18"/>
  <c r="F59" i="18"/>
  <c r="B56" i="18"/>
  <c r="K59" i="18"/>
  <c r="CF12" i="1"/>
  <c r="F19" i="20"/>
  <c r="F19" i="21"/>
  <c r="H21" i="18"/>
  <c r="O23" i="18"/>
  <c r="D19" i="22"/>
  <c r="C44" i="18"/>
  <c r="H19" i="20"/>
  <c r="F19" i="23"/>
  <c r="H68" i="18"/>
  <c r="N19" i="20"/>
  <c r="G22" i="8"/>
  <c r="G21" i="7"/>
  <c r="O69" i="18"/>
  <c r="E20" i="21"/>
  <c r="E20" i="20"/>
  <c r="G17" i="18"/>
  <c r="K38" i="18"/>
  <c r="N31" i="18"/>
  <c r="F35" i="18"/>
  <c r="B34" i="18"/>
  <c r="BX14" i="1"/>
  <c r="E20" i="23"/>
  <c r="M20" i="20"/>
  <c r="L63" i="18"/>
  <c r="G62" i="18"/>
  <c r="F15" i="8"/>
  <c r="H15" i="8" s="1"/>
  <c r="E18" i="10"/>
  <c r="G18" i="10" s="1"/>
  <c r="F15" i="9"/>
  <c r="H15" i="9" s="1"/>
  <c r="F17" i="7"/>
  <c r="H17" i="7" s="1"/>
  <c r="F18" i="6"/>
  <c r="H18" i="6" s="1"/>
  <c r="D21" i="21"/>
  <c r="D21" i="20"/>
  <c r="C12" i="18"/>
  <c r="F21" i="22"/>
  <c r="J21" i="20"/>
  <c r="O38" i="18"/>
  <c r="H40" i="18"/>
  <c r="D21" i="23"/>
  <c r="L21" i="20"/>
  <c r="E12" i="7"/>
  <c r="D19" i="10"/>
  <c r="E16" i="8"/>
  <c r="C57" i="18"/>
  <c r="C22" i="22"/>
  <c r="C22" i="23"/>
  <c r="C22" i="20"/>
  <c r="F18" i="18"/>
  <c r="C22" i="21"/>
  <c r="B20" i="18"/>
  <c r="N18" i="18"/>
  <c r="BP16" i="1"/>
  <c r="E22" i="22"/>
  <c r="I22" i="20"/>
  <c r="L45" i="18"/>
  <c r="G45" i="18"/>
  <c r="N65" i="18"/>
  <c r="K65" i="18"/>
  <c r="B66" i="18"/>
  <c r="F65" i="18"/>
  <c r="CF16" i="1"/>
  <c r="F23" i="21"/>
  <c r="F23" i="20"/>
  <c r="O24" i="18"/>
  <c r="H24" i="18"/>
  <c r="D23" i="22"/>
  <c r="C48" i="18"/>
  <c r="H23" i="20"/>
  <c r="F23" i="23"/>
  <c r="O70" i="18"/>
  <c r="N23" i="20"/>
  <c r="H70" i="18"/>
  <c r="E24" i="21"/>
  <c r="E24" i="20"/>
  <c r="L21" i="18"/>
  <c r="F47" i="18"/>
  <c r="B36" i="18"/>
  <c r="K47" i="18"/>
  <c r="N46" i="18"/>
  <c r="BX18" i="1"/>
  <c r="E24" i="23"/>
  <c r="G63" i="18"/>
  <c r="L68" i="18"/>
  <c r="F13" i="9"/>
  <c r="H13" i="9" s="1"/>
  <c r="F22" i="7"/>
  <c r="H22" i="7" s="1"/>
  <c r="F19" i="6"/>
  <c r="H19" i="6" s="1"/>
  <c r="M24" i="20"/>
  <c r="E22" i="10"/>
  <c r="G22" i="10" s="1"/>
  <c r="D25" i="21"/>
  <c r="D25" i="20"/>
  <c r="F25" i="22"/>
  <c r="O47" i="18"/>
  <c r="H48" i="18"/>
  <c r="J25" i="20"/>
  <c r="D25" i="23"/>
  <c r="L25" i="20"/>
  <c r="C70" i="18"/>
  <c r="E24" i="7"/>
  <c r="D23" i="10"/>
  <c r="E24" i="8"/>
  <c r="E24" i="9"/>
  <c r="C26" i="22"/>
  <c r="C26" i="23"/>
  <c r="C26" i="21"/>
  <c r="C26" i="20"/>
  <c r="B17" i="18"/>
  <c r="K8" i="18"/>
  <c r="F8" i="18"/>
  <c r="N7" i="18"/>
  <c r="BP20" i="1"/>
  <c r="E26" i="22"/>
  <c r="I26" i="20"/>
  <c r="L32" i="18"/>
  <c r="G32" i="18"/>
  <c r="K54" i="18"/>
  <c r="F54" i="18"/>
  <c r="N53" i="18"/>
  <c r="B62" i="18"/>
  <c r="CF20" i="1"/>
  <c r="F27" i="21"/>
  <c r="F27" i="20"/>
  <c r="O14" i="18"/>
  <c r="H10" i="18"/>
  <c r="D27" i="22"/>
  <c r="H27" i="20"/>
  <c r="C37" i="18"/>
  <c r="F27" i="23"/>
  <c r="N27" i="20"/>
  <c r="H55" i="18"/>
  <c r="O59" i="18"/>
  <c r="G12" i="9"/>
  <c r="G10" i="8"/>
  <c r="G9" i="7"/>
  <c r="E28" i="21"/>
  <c r="E28" i="20"/>
  <c r="G15" i="18"/>
  <c r="B39" i="18"/>
  <c r="N48" i="18"/>
  <c r="F41" i="18"/>
  <c r="K39" i="18"/>
  <c r="BX22" i="1"/>
  <c r="E28" i="23"/>
  <c r="G61" i="18"/>
  <c r="M28" i="20"/>
  <c r="L60" i="18"/>
  <c r="F17" i="9"/>
  <c r="H17" i="9" s="1"/>
  <c r="F14" i="7"/>
  <c r="H14" i="7" s="1"/>
  <c r="E26" i="10"/>
  <c r="G26" i="10" s="1"/>
  <c r="F14" i="8"/>
  <c r="H14" i="8" s="1"/>
  <c r="D29" i="21"/>
  <c r="D29" i="20"/>
  <c r="F29" i="22"/>
  <c r="J29" i="20"/>
  <c r="D29" i="23"/>
  <c r="L29" i="20"/>
  <c r="D27" i="10"/>
  <c r="C30" i="22"/>
  <c r="C30" i="23"/>
  <c r="C30" i="21"/>
  <c r="C30" i="20"/>
  <c r="BP24" i="1"/>
  <c r="E30" i="22"/>
  <c r="I30" i="20"/>
  <c r="CF24" i="1"/>
  <c r="F31" i="21"/>
  <c r="F31" i="20"/>
  <c r="D31" i="22"/>
  <c r="H31" i="20"/>
  <c r="F31" i="23"/>
  <c r="N31" i="20"/>
  <c r="F12" i="5"/>
  <c r="H12" i="5" s="1"/>
  <c r="E13" i="5"/>
  <c r="E17" i="5"/>
  <c r="G19" i="5"/>
  <c r="F20" i="5"/>
  <c r="H20" i="5" s="1"/>
  <c r="E21" i="5"/>
  <c r="G23" i="5"/>
  <c r="F24" i="5"/>
  <c r="H24" i="5" s="1"/>
  <c r="E14" i="6"/>
  <c r="G16" i="6"/>
  <c r="F17" i="6"/>
  <c r="E22" i="6"/>
  <c r="G24" i="6"/>
  <c r="E26" i="6"/>
  <c r="G7" i="7"/>
  <c r="E9" i="7"/>
  <c r="G11" i="7"/>
  <c r="G15" i="7"/>
  <c r="E21" i="7"/>
  <c r="G8" i="8"/>
  <c r="E10" i="8"/>
  <c r="G16" i="8"/>
  <c r="G20" i="8"/>
  <c r="E22" i="8"/>
  <c r="G24" i="8"/>
  <c r="E11" i="9"/>
  <c r="E19" i="9"/>
  <c r="G21" i="9"/>
  <c r="E23" i="9"/>
  <c r="F29" i="10"/>
  <c r="C9" i="18"/>
  <c r="F19" i="18"/>
  <c r="O25" i="18"/>
  <c r="G56" i="18"/>
  <c r="C69" i="18"/>
  <c r="E14" i="20"/>
  <c r="J27" i="20"/>
  <c r="G26" i="23" l="1"/>
  <c r="O26" i="20"/>
  <c r="I54" i="18"/>
  <c r="K11" i="10"/>
  <c r="N11" i="10" s="1"/>
  <c r="G10" i="20"/>
  <c r="G10" i="21"/>
  <c r="I11" i="18"/>
  <c r="D30" i="10"/>
  <c r="M8" i="10"/>
  <c r="K8" i="10"/>
  <c r="L8" i="10" s="1"/>
  <c r="H24" i="6"/>
  <c r="H17" i="8"/>
  <c r="H9" i="8"/>
  <c r="G31" i="21"/>
  <c r="G31" i="20"/>
  <c r="G27" i="21"/>
  <c r="G27" i="20"/>
  <c r="I10" i="18"/>
  <c r="H24" i="8"/>
  <c r="H32" i="20"/>
  <c r="H17" i="5"/>
  <c r="O16" i="20"/>
  <c r="G16" i="23"/>
  <c r="I67" i="18"/>
  <c r="G27" i="5"/>
  <c r="F30" i="10"/>
  <c r="D32" i="21"/>
  <c r="G26" i="21"/>
  <c r="G26" i="20"/>
  <c r="I8" i="18"/>
  <c r="K19" i="10"/>
  <c r="M19" i="10" s="1"/>
  <c r="G20" i="22"/>
  <c r="I35" i="18"/>
  <c r="K20" i="20"/>
  <c r="K15" i="10"/>
  <c r="M15" i="10" s="1"/>
  <c r="N15" i="10"/>
  <c r="G16" i="22"/>
  <c r="K16" i="20"/>
  <c r="I43" i="18"/>
  <c r="G14" i="23"/>
  <c r="I64" i="18"/>
  <c r="O14" i="20"/>
  <c r="E27" i="6"/>
  <c r="H21" i="8"/>
  <c r="G28" i="10"/>
  <c r="K25" i="10"/>
  <c r="N25" i="10" s="1"/>
  <c r="H19" i="7"/>
  <c r="K17" i="10"/>
  <c r="N17" i="10"/>
  <c r="M17" i="10"/>
  <c r="L17" i="10"/>
  <c r="G16" i="10"/>
  <c r="H9" i="9"/>
  <c r="E32" i="20"/>
  <c r="G28" i="21"/>
  <c r="G28" i="20"/>
  <c r="I15" i="18"/>
  <c r="M24" i="10"/>
  <c r="L24" i="10"/>
  <c r="K24" i="10"/>
  <c r="M14" i="10"/>
  <c r="L14" i="10"/>
  <c r="K14" i="10"/>
  <c r="N14" i="10"/>
  <c r="M10" i="10"/>
  <c r="L10" i="10"/>
  <c r="K10" i="10"/>
  <c r="N10" i="10"/>
  <c r="L32" i="20"/>
  <c r="F32" i="20"/>
  <c r="H23" i="5"/>
  <c r="H16" i="8"/>
  <c r="H21" i="9"/>
  <c r="H23" i="9"/>
  <c r="H19" i="9"/>
  <c r="J32" i="20"/>
  <c r="G29" i="10"/>
  <c r="H10" i="8"/>
  <c r="H24" i="7"/>
  <c r="G23" i="10"/>
  <c r="G23" i="21"/>
  <c r="G23" i="20"/>
  <c r="I24" i="18"/>
  <c r="G17" i="21"/>
  <c r="G17" i="20"/>
  <c r="I23" i="18"/>
  <c r="D32" i="22"/>
  <c r="F27" i="5"/>
  <c r="H27" i="5" s="1"/>
  <c r="G25" i="8"/>
  <c r="G24" i="23"/>
  <c r="O24" i="20"/>
  <c r="I63" i="18"/>
  <c r="N32" i="20"/>
  <c r="D32" i="20"/>
  <c r="G26" i="22"/>
  <c r="K26" i="20"/>
  <c r="I32" i="18"/>
  <c r="G22" i="22"/>
  <c r="I45" i="18"/>
  <c r="K22" i="20"/>
  <c r="G18" i="22"/>
  <c r="I36" i="18"/>
  <c r="K18" i="20"/>
  <c r="K23" i="10"/>
  <c r="L23" i="10" s="1"/>
  <c r="N23" i="10"/>
  <c r="M23" i="10"/>
  <c r="I32" i="20"/>
  <c r="K21" i="10"/>
  <c r="N21" i="10"/>
  <c r="M21" i="10"/>
  <c r="L21" i="10"/>
  <c r="E32" i="23"/>
  <c r="E25" i="8"/>
  <c r="H7" i="7"/>
  <c r="F25" i="7"/>
  <c r="H25" i="7" s="1"/>
  <c r="C54" i="2"/>
  <c r="I31" i="2"/>
  <c r="C61" i="2" s="1"/>
  <c r="G25" i="7"/>
  <c r="H17" i="6"/>
  <c r="G30" i="21"/>
  <c r="G30" i="20"/>
  <c r="G28" i="22"/>
  <c r="K28" i="20"/>
  <c r="I41" i="18"/>
  <c r="G22" i="23"/>
  <c r="O22" i="20"/>
  <c r="I65" i="18"/>
  <c r="G18" i="23"/>
  <c r="O18" i="20"/>
  <c r="I59" i="18"/>
  <c r="G18" i="20"/>
  <c r="G18" i="21"/>
  <c r="I14" i="18"/>
  <c r="G14" i="20"/>
  <c r="G14" i="21"/>
  <c r="I19" i="18"/>
  <c r="G12" i="22"/>
  <c r="I42" i="18"/>
  <c r="K12" i="20"/>
  <c r="H21" i="6"/>
  <c r="G24" i="10"/>
  <c r="N24" i="10" s="1"/>
  <c r="K13" i="10"/>
  <c r="N13" i="10"/>
  <c r="M13" i="10"/>
  <c r="L13" i="10"/>
  <c r="G12" i="10"/>
  <c r="E25" i="7"/>
  <c r="H7" i="9"/>
  <c r="F25" i="9"/>
  <c r="H25" i="9" s="1"/>
  <c r="E32" i="21"/>
  <c r="K22" i="10"/>
  <c r="N22" i="10" s="1"/>
  <c r="G24" i="21"/>
  <c r="G24" i="20"/>
  <c r="I16" i="18"/>
  <c r="K18" i="10"/>
  <c r="M18" i="10" s="1"/>
  <c r="N18" i="10"/>
  <c r="G16" i="21"/>
  <c r="G16" i="20"/>
  <c r="I20" i="18"/>
  <c r="M12" i="10"/>
  <c r="K12" i="10"/>
  <c r="L12" i="10" s="1"/>
  <c r="N12" i="10"/>
  <c r="E27" i="5"/>
  <c r="G12" i="21"/>
  <c r="G12" i="20"/>
  <c r="I22" i="18"/>
  <c r="E25" i="9"/>
  <c r="D32" i="23"/>
  <c r="F32" i="21"/>
  <c r="G25" i="21"/>
  <c r="G25" i="20"/>
  <c r="I25" i="18"/>
  <c r="H16" i="6"/>
  <c r="G19" i="10"/>
  <c r="N19" i="10" s="1"/>
  <c r="G21" i="21"/>
  <c r="G21" i="20"/>
  <c r="I13" i="18"/>
  <c r="H21" i="7"/>
  <c r="H18" i="7"/>
  <c r="H11" i="7"/>
  <c r="H15" i="7"/>
  <c r="F27" i="6"/>
  <c r="H27" i="6" s="1"/>
  <c r="H9" i="6"/>
  <c r="G29" i="21"/>
  <c r="G29" i="20"/>
  <c r="H26" i="5"/>
  <c r="H12" i="9"/>
  <c r="H26" i="6"/>
  <c r="G11" i="21"/>
  <c r="G11" i="20"/>
  <c r="I7" i="18"/>
  <c r="H9" i="5"/>
  <c r="I62" i="18"/>
  <c r="G20" i="23"/>
  <c r="O20" i="20"/>
  <c r="F32" i="23"/>
  <c r="G30" i="22"/>
  <c r="K30" i="20"/>
  <c r="G30" i="23"/>
  <c r="O30" i="20"/>
  <c r="G24" i="22"/>
  <c r="K24" i="20"/>
  <c r="I47" i="18"/>
  <c r="G22" i="21"/>
  <c r="I18" i="18"/>
  <c r="G22" i="20"/>
  <c r="G10" i="23"/>
  <c r="G32" i="23" s="1"/>
  <c r="O10" i="20"/>
  <c r="I56" i="18"/>
  <c r="E32" i="22"/>
  <c r="F25" i="8"/>
  <c r="H25" i="8" s="1"/>
  <c r="H7" i="8"/>
  <c r="K9" i="10"/>
  <c r="L9" i="10" s="1"/>
  <c r="N9" i="10"/>
  <c r="M9" i="10"/>
  <c r="G8" i="10"/>
  <c r="N8" i="10" s="1"/>
  <c r="E30" i="10"/>
  <c r="G30" i="10" s="1"/>
  <c r="M32" i="20"/>
  <c r="K20" i="10"/>
  <c r="M20" i="10" s="1"/>
  <c r="N20" i="10"/>
  <c r="G20" i="21"/>
  <c r="G20" i="20"/>
  <c r="I17" i="18"/>
  <c r="M16" i="10"/>
  <c r="K16" i="10"/>
  <c r="L16" i="10" s="1"/>
  <c r="N16" i="10"/>
  <c r="H11" i="9"/>
  <c r="H22" i="8"/>
  <c r="G19" i="21"/>
  <c r="G19" i="20"/>
  <c r="I21" i="18"/>
  <c r="H8" i="9"/>
  <c r="G10" i="22"/>
  <c r="K10" i="20"/>
  <c r="I31" i="18"/>
  <c r="F32" i="22"/>
  <c r="G27" i="10"/>
  <c r="H11" i="6"/>
  <c r="G14" i="22"/>
  <c r="K14" i="20"/>
  <c r="I37" i="18"/>
  <c r="G28" i="23"/>
  <c r="O28" i="20"/>
  <c r="I61" i="18"/>
  <c r="I69" i="18"/>
  <c r="G12" i="23"/>
  <c r="O12" i="20"/>
  <c r="G25" i="9"/>
  <c r="G32" i="20" l="1"/>
  <c r="K32" i="20"/>
  <c r="L22" i="10"/>
  <c r="L25" i="10"/>
  <c r="L19" i="10"/>
  <c r="L11" i="10"/>
  <c r="G32" i="22"/>
  <c r="L20" i="10"/>
  <c r="L18" i="10"/>
  <c r="M22" i="10"/>
  <c r="M25" i="10"/>
  <c r="L15" i="10"/>
  <c r="M11" i="10"/>
  <c r="O32" i="20"/>
  <c r="G3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Kostelecký Zdeněk</author>
  </authors>
  <commentList>
    <comment ref="L39" authorId="0" shapeId="0" xr:uid="{529E7E8F-D02A-4824-BE4E-7428EB222D72}">
      <text>
        <r>
          <rPr>
            <b/>
            <sz val="8"/>
            <color indexed="81"/>
            <rFont val="Tahoma"/>
            <family val="2"/>
            <charset val="238"/>
          </rPr>
          <t>Kostelecký Zdeněk:</t>
        </r>
        <r>
          <rPr>
            <sz val="8"/>
            <color indexed="81"/>
            <rFont val="Tahoma"/>
            <family val="2"/>
            <charset val="238"/>
          </rPr>
          <t xml:space="preserve">
Body - rozdíl jara proti podzimu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svarcp</author>
  </authors>
  <commentList>
    <comment ref="C17" authorId="0" shapeId="0" xr:uid="{F214EC11-9167-4644-A1A0-5E2D65551291}">
      <text>
        <r>
          <rPr>
            <b/>
            <sz val="9"/>
            <color indexed="81"/>
            <rFont val="Tahoma"/>
            <family val="2"/>
            <charset val="238"/>
          </rPr>
          <t>svarcp: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Připojení" type="4" refreshedVersion="2" background="1" saveData="1">
    <webPr sourceData="1" parsePre="1" consecutive="1" xl2000="1" url="http://vysledky.lidovky.cz/fotbal/fotbal_rozpis_v08.php?id_soutez=1138&amp;id_session=" htmlTables="1">
      <tables count="1">
        <x v="7"/>
      </tables>
    </webPr>
  </connection>
</connections>
</file>

<file path=xl/sharedStrings.xml><?xml version="1.0" encoding="utf-8"?>
<sst xmlns="http://schemas.openxmlformats.org/spreadsheetml/2006/main" count="1594" uniqueCount="279">
  <si>
    <t>A</t>
  </si>
  <si>
    <t>2018/2019</t>
  </si>
  <si>
    <t>Základní sestava</t>
  </si>
  <si>
    <t>Branky</t>
  </si>
  <si>
    <t>Nahrávky</t>
  </si>
  <si>
    <t>z toho:</t>
  </si>
  <si>
    <t>Základní část</t>
  </si>
  <si>
    <t>hra</t>
  </si>
  <si>
    <t>B</t>
  </si>
  <si>
    <t>N</t>
  </si>
  <si>
    <t>Body</t>
  </si>
  <si>
    <t>Play off</t>
  </si>
  <si>
    <t>Celkem</t>
  </si>
  <si>
    <t>Jméno/kolo</t>
  </si>
  <si>
    <t>-</t>
  </si>
  <si>
    <t>Suma</t>
  </si>
  <si>
    <t>Jméno</t>
  </si>
  <si>
    <t>zs</t>
  </si>
  <si>
    <t xml:space="preserve">Bastl Josef </t>
  </si>
  <si>
    <t>Bastl Pavel</t>
  </si>
  <si>
    <t>Havlík Petr</t>
  </si>
  <si>
    <t>Chvátal Jan</t>
  </si>
  <si>
    <t xml:space="preserve">Chvátal Pavel </t>
  </si>
  <si>
    <t>Jánský Radek</t>
  </si>
  <si>
    <t>Jindra Pavel</t>
  </si>
  <si>
    <t>Jindra Zdeněk</t>
  </si>
  <si>
    <t>Kelbler Miloš</t>
  </si>
  <si>
    <t>Krejčí Jiří</t>
  </si>
  <si>
    <t>Kříž Bohuslav</t>
  </si>
  <si>
    <t>Kříž Milan</t>
  </si>
  <si>
    <t>Nehyba Roman</t>
  </si>
  <si>
    <t>Novák Vojtěch </t>
  </si>
  <si>
    <t>Plachý Karel</t>
  </si>
  <si>
    <t>Přívětivý Josef</t>
  </si>
  <si>
    <t xml:space="preserve"> </t>
  </si>
  <si>
    <t>Švarc Petr</t>
  </si>
  <si>
    <t>Vávrů Radim</t>
  </si>
  <si>
    <t>Zejda Vojtěch</t>
  </si>
  <si>
    <t>O pohár města Telče</t>
  </si>
  <si>
    <t>Sezona: 2018/2019</t>
  </si>
  <si>
    <t>2. liga</t>
  </si>
  <si>
    <t>skore utkání</t>
  </si>
  <si>
    <t>body</t>
  </si>
  <si>
    <t>HC Dačice - HB Motáci Třebětice</t>
  </si>
  <si>
    <t xml:space="preserve">HB Motáci Třebětice - HC Třešť </t>
  </si>
  <si>
    <t xml:space="preserve">HC Červený Hrádek - HB Motáci Třebětice </t>
  </si>
  <si>
    <t xml:space="preserve">HB Motáci Třebětice - HC Krahulčí </t>
  </si>
  <si>
    <t xml:space="preserve">HC Dlouhá Brtnice - HB Motáci Třebětice </t>
  </si>
  <si>
    <t>HB Motáci Třebětice - HC Hříšice</t>
  </si>
  <si>
    <t>HB Motáci Třebětice - HC Lukas Stará Říše</t>
  </si>
  <si>
    <t>HB Motáci Třebětice - HC Dačice</t>
  </si>
  <si>
    <t>HC Třešť - HB Motáci Třebětice</t>
  </si>
  <si>
    <t>HB Motáci Třebětice - HC Červený Hrádek</t>
  </si>
  <si>
    <t>HC Krahulčí - HB Motáci Třebětice</t>
  </si>
  <si>
    <t>HB Motáci Třebětice - HC Dlouhá Brtnice</t>
  </si>
  <si>
    <t>HC Hříšice - HB Motáci Třebětice</t>
  </si>
  <si>
    <t>HC Lukas Stará Říše - HB Motáci Třebětice</t>
  </si>
  <si>
    <t>:</t>
  </si>
  <si>
    <t>celkem</t>
  </si>
  <si>
    <t>Nadstavba - play off</t>
  </si>
  <si>
    <t>Výsledky utkání HB Motáci Třebětice</t>
  </si>
  <si>
    <t>Základní část 2018/2019</t>
  </si>
  <si>
    <t>kolo</t>
  </si>
  <si>
    <t>utkání</t>
  </si>
  <si>
    <t>skore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</si>
  <si>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</si>
  <si>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</si>
  <si>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</si>
  <si>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</si>
  <si>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</si>
  <si>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</si>
  <si>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</si>
  <si>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</si>
  <si>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</si>
  <si>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</si>
  <si>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</si>
  <si>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</si>
  <si>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</si>
  <si>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</si>
  <si>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Nadstavba play - off</t>
  </si>
  <si>
    <t>x</t>
  </si>
  <si>
    <t>O pohár města Telče - 2. liga - 2018/2019</t>
  </si>
  <si>
    <t>Tabulka - Základní část</t>
  </si>
  <si>
    <t>Pořadí</t>
  </si>
  <si>
    <t>Tým</t>
  </si>
  <si>
    <t>Záp</t>
  </si>
  <si>
    <t>V</t>
  </si>
  <si>
    <t>VP</t>
  </si>
  <si>
    <t>PP</t>
  </si>
  <si>
    <t>P</t>
  </si>
  <si>
    <t>Skóre</t>
  </si>
  <si>
    <t>HC Třešť</t>
  </si>
  <si>
    <t>103:68</t>
  </si>
  <si>
    <t>HC Dlouhá Brtnice</t>
  </si>
  <si>
    <t>144:79</t>
  </si>
  <si>
    <t>HC Lukas Stará Říše</t>
  </si>
  <si>
    <t>92:52</t>
  </si>
  <si>
    <t>HB Motáci Třebětice</t>
  </si>
  <si>
    <t>97:64</t>
  </si>
  <si>
    <t>HC Hříšice</t>
  </si>
  <si>
    <t>64:87</t>
  </si>
  <si>
    <t>HC Červený Hrádek</t>
  </si>
  <si>
    <t>57:107</t>
  </si>
  <si>
    <t>HC Dačice</t>
  </si>
  <si>
    <t>56:90</t>
  </si>
  <si>
    <t>HC Krahulčí</t>
  </si>
  <si>
    <t>55:120</t>
  </si>
  <si>
    <t>Semifinále</t>
  </si>
  <si>
    <t>HC Třešť  : HB Motáci Třebětice</t>
  </si>
  <si>
    <t>9:5 (3:1, 4:3, 2:1)</t>
  </si>
  <si>
    <t xml:space="preserve">HB Motáci Třebětice : HC Třešť </t>
  </si>
  <si>
    <t>7:4 (0:0, 5:1, 2:3)</t>
  </si>
  <si>
    <t>HC Dlouhá Brtnice : HC Lukas Stará Říše</t>
  </si>
  <si>
    <t>9:5 (3.2, 3:1, 3:2)</t>
  </si>
  <si>
    <t>HC Lukas Stará Říše : HC Dlouhá Brtnice</t>
  </si>
  <si>
    <t>7:10 (2:5, 1:1, 4:4)</t>
  </si>
  <si>
    <t>O 3. místo</t>
  </si>
  <si>
    <t>HB Motáci Třebětice : HC Lukas Stará Říše</t>
  </si>
  <si>
    <t>5:3 (2:0, 2:2, 1:1)</t>
  </si>
  <si>
    <t>HC Lukas Stará Říše : HB Motáci Třebětice</t>
  </si>
  <si>
    <t>5:7 (1:3, 0:1, 4:3)</t>
  </si>
  <si>
    <t>Finále</t>
  </si>
  <si>
    <t>HC Třešť : HC Dlouhá Brtnice</t>
  </si>
  <si>
    <t>1:8 (1:4, 0:4, - )</t>
  </si>
  <si>
    <t>HC Dlouhá Brtnice : HC Třešť</t>
  </si>
  <si>
    <t>Výsledek po uzávěrce</t>
  </si>
  <si>
    <t>Konečné pořadí</t>
  </si>
  <si>
    <t>Sestava :</t>
  </si>
  <si>
    <t>HC Dačice - HB Motáci Třebětice 1:8 (0:3, 1:2, 0:3)</t>
  </si>
  <si>
    <t>Havlík</t>
  </si>
  <si>
    <t>HC Třešť : HC Dlouhá Brtnice 13:8 (5:3,4:1,4:4)</t>
  </si>
  <si>
    <t>O</t>
  </si>
  <si>
    <t>Chvátal P.</t>
  </si>
  <si>
    <t xml:space="preserve">HC Červený Hrádek : HC Krahulčí </t>
  </si>
  <si>
    <t>3:2 (3:1 0:0, 0:1)</t>
  </si>
  <si>
    <t>Kříž M.</t>
  </si>
  <si>
    <t xml:space="preserve">HC Lukas Stará Říše : HC Hříšice </t>
  </si>
  <si>
    <t>6:7 po S.N. (3:1,2:3,1:2)</t>
  </si>
  <si>
    <t>Zejda V.</t>
  </si>
  <si>
    <t xml:space="preserve">Plachý </t>
  </si>
  <si>
    <t xml:space="preserve">Rk. </t>
  </si>
  <si>
    <t>+</t>
  </si>
  <si>
    <t>LK</t>
  </si>
  <si>
    <t>Kelbler M.</t>
  </si>
  <si>
    <t>C</t>
  </si>
  <si>
    <t>Bastl P.</t>
  </si>
  <si>
    <t>PK</t>
  </si>
  <si>
    <t>Švarc</t>
  </si>
  <si>
    <t>BODY:</t>
  </si>
  <si>
    <t>Bastl J.</t>
  </si>
  <si>
    <t>Jánský</t>
  </si>
  <si>
    <t>Kříž B.</t>
  </si>
  <si>
    <t>Nehyba</t>
  </si>
  <si>
    <t>Vávrů</t>
  </si>
  <si>
    <t>Chvátal J.</t>
  </si>
  <si>
    <t>HB Motáci Třebětice - HC Třešť 5:10 (3:2, 2:3, 0:5)</t>
  </si>
  <si>
    <t>Jindra P.</t>
  </si>
  <si>
    <t>HC Červený Hrádek - HB Motáci Třebětice 2:5 (0:1, 1:2, 1:2)</t>
  </si>
  <si>
    <t>HB Motáci Třebětice - HC Krahulčí 13:1 (2:1, 7:0, 4:0)</t>
  </si>
  <si>
    <t>HC Dlouhá Brtnice - HB Motáci Třebětice 4:8 (3:3, 1:2, 0:3)</t>
  </si>
  <si>
    <t>Kříž. M</t>
  </si>
  <si>
    <t>HB Motáci Třebětice - HC Hříšice 5:13 (2:5, 3:2, 0:6)</t>
  </si>
  <si>
    <t xml:space="preserve">HB Motáci Třebětice - HC Lukas Stará Říše 6:2 (1:0, 2:1, 3:1) </t>
  </si>
  <si>
    <t>Krejčí</t>
  </si>
  <si>
    <t>HB Motáci Třebětice - HC Dačice 2:3 (2:0, 0:3,0:0)</t>
  </si>
  <si>
    <t>HC Třešť - HB Motáci Třebětice 8:4 (5:1, 2:1, 1:2)</t>
  </si>
  <si>
    <t>HB Motáci Třebětice - HC Červený Hrádek  8:2 (1.1, 2.1, 5:0)</t>
  </si>
  <si>
    <t>HC Krahulčí - HB Motáci Třebětice 4:10 (3:1, 1:2, 0:7)</t>
  </si>
  <si>
    <t xml:space="preserve">Nehyba </t>
  </si>
  <si>
    <t>Plachý</t>
  </si>
  <si>
    <t>HB Motáci Třebětice - HC Dlouhá Brtnice 7:8 (3:2, 0:1, 4:4, náj. 0:1)</t>
  </si>
  <si>
    <t>HC Hříšice - HB Motáci Třebětice 6:2 (0:0, 2:1, 4:1)</t>
  </si>
  <si>
    <t>HC Lukas Stará Říše - HB Motáci Třebětice 12:2 (3:1, 4:0, 5:1)</t>
  </si>
  <si>
    <t>97:65</t>
  </si>
  <si>
    <t>Nadstavba play off</t>
  </si>
  <si>
    <t>HC Třešť - HB Motáci Třebětice 9:5 (3:1, 4:3, 2:1)</t>
  </si>
  <si>
    <t>HC Dlouhá Brtnice - HC Lukas Stará Říše 9:5 (3.2, 3:1, 3:2)</t>
  </si>
  <si>
    <t>HB Motáci Třebětice - HC Třešť 7:4 (0:0, 5:1, 2:3)</t>
  </si>
  <si>
    <t>Ležák</t>
  </si>
  <si>
    <t>HC Lukas Stará Říše - HC Dlouhá Brtnice</t>
  </si>
  <si>
    <t>Přívětivý J.</t>
  </si>
  <si>
    <t>HC Třešť : HC Dlouhá Brtnice 1:8 (1:4, 0:4, -)</t>
  </si>
  <si>
    <t>Trejbal</t>
  </si>
  <si>
    <t>O třetí místo</t>
  </si>
  <si>
    <t>HB Motáci Třebětice - HC Lukas Stará Říše 5:3 (2:0, 2:2, 1:1)</t>
  </si>
  <si>
    <t>Jindra Z.</t>
  </si>
  <si>
    <t>HC Lukas Stará Říše - HB Motáci Třebětice 5:7 (1:3, 0:1, 4:3)</t>
  </si>
  <si>
    <t>Soupiska - HB Motáci Třebětice</t>
  </si>
  <si>
    <t xml:space="preserve">O pohár města Telče
2. liga - 2018/2019 </t>
  </si>
  <si>
    <t>Pozice</t>
  </si>
  <si>
    <t>Utkání</t>
  </si>
  <si>
    <t>Pozn.</t>
  </si>
  <si>
    <t>J m é n o</t>
  </si>
  <si>
    <t>post</t>
  </si>
  <si>
    <t>odehraná</t>
  </si>
  <si>
    <t>vstřelené</t>
  </si>
  <si>
    <t>nahrávky</t>
  </si>
  <si>
    <t>brankář</t>
  </si>
  <si>
    <t>obránce</t>
  </si>
  <si>
    <t>útočník</t>
  </si>
  <si>
    <t>Kanadské bodování - HB Motáci Třebětice</t>
  </si>
  <si>
    <r>
      <rPr>
        <b/>
        <sz val="14"/>
        <color theme="1"/>
        <rFont val="Arial CE"/>
        <charset val="238"/>
      </rPr>
      <t>O pohár města Telče</t>
    </r>
    <r>
      <rPr>
        <b/>
        <sz val="10"/>
        <color theme="1"/>
        <rFont val="Arial CE"/>
        <charset val="238"/>
      </rPr>
      <t xml:space="preserve">
2. liga - 2018/2019 </t>
    </r>
  </si>
  <si>
    <t>od.+stř</t>
  </si>
  <si>
    <t xml:space="preserve">branky </t>
  </si>
  <si>
    <t>branky+ nahrávky</t>
  </si>
  <si>
    <t>čas</t>
  </si>
  <si>
    <t>Počet odehraných kol:</t>
  </si>
  <si>
    <t>z.s</t>
  </si>
  <si>
    <t>branky</t>
  </si>
  <si>
    <t>HC Dačice : HC Motáci Třebětice.</t>
  </si>
  <si>
    <t>1:8 (0:3,1:2, 0:3)</t>
  </si>
  <si>
    <t>13:8 (5:3,4:1,4:4)</t>
  </si>
  <si>
    <t>HC Červený Hrádek : HC Krahulčí</t>
  </si>
  <si>
    <t>HC Lukas Stará Říše : HC Hříšice</t>
  </si>
  <si>
    <t>HC Motáci Třebětice : HC Třešť</t>
  </si>
  <si>
    <t>5:10 (3:2,2:3,0:5)</t>
  </si>
  <si>
    <t>HC Dlouhá Brtnice : HC Červený Hrádek</t>
  </si>
  <si>
    <t>13:7 (4:0, 3:3, 6:4)</t>
  </si>
  <si>
    <t>HC Dačice : HC Hříšice</t>
  </si>
  <si>
    <t>1:2 (0:1,1:0,0:1)</t>
  </si>
  <si>
    <t>HC Krahulčí - HC Lukas Stará Říše</t>
  </si>
  <si>
    <t>3 : 9 ( 2 : 4 , 1 : 4 , 0 : 1 )</t>
  </si>
  <si>
    <t>HC Červený Hrádek : HC Motáci Třebětice</t>
  </si>
  <si>
    <t>2:5 (0:1,1:2,1:2)</t>
  </si>
  <si>
    <t>HC Třešť : HC Lukas Stará Říše</t>
  </si>
  <si>
    <t>7:6 (2:1,1:2,4:3.)</t>
  </si>
  <si>
    <t>HC Hříšice : HC Dlouhá Brtnice</t>
  </si>
  <si>
    <t>7 : 3 (2:1,2:1,3:1)</t>
  </si>
  <si>
    <t>HC Dačice : HC Krahulčí</t>
  </si>
  <si>
    <t>9 : 4 (3:0, 3:2, 3:2)</t>
  </si>
  <si>
    <t>HC Motáci Třebětice : HC Krahulčí</t>
  </si>
  <si>
    <t>13:1 (2:1,7:0,4:0)</t>
  </si>
  <si>
    <t>HC Červený Hrádek : HC Dačice</t>
  </si>
  <si>
    <t>8:3 (3:2,4:1,1:0)</t>
  </si>
  <si>
    <t>Hc Lukas Stará Říše : Hc Dlouhá Brtnice</t>
  </si>
  <si>
    <t>5 : 8 (2 : 3 , 1 : 4 , 2 : 1)</t>
  </si>
  <si>
    <t>HC Třešť : HC Hříšice</t>
  </si>
  <si>
    <t>11 : 3 (6:0, 2:2, 3:1.)</t>
  </si>
  <si>
    <t>HC Dlouhá Brtnice : HB Motáci Třebětice</t>
  </si>
  <si>
    <t>4 : 8 (3:3, 1:2, 0:3)</t>
  </si>
  <si>
    <t>HC Třešť : HC Červený Hrádek</t>
  </si>
  <si>
    <t>11:4 (1:1, 7:2, 3:1)</t>
  </si>
  <si>
    <t>Hc Lukas Stará Říše : Hc Dačice</t>
  </si>
  <si>
    <t>10 : 1 ( 5 : 0 , 1 : 0 , 4 : 1 )</t>
  </si>
  <si>
    <t>HC Hříšice : HC Krahulčí</t>
  </si>
  <si>
    <t>7:5 (2:4,1:1,2:2)</t>
  </si>
  <si>
    <t>HC Hříšice : BH Motáci Třebětice</t>
  </si>
  <si>
    <t>5 : 13 (2:5, 3:2, 0:6,).</t>
  </si>
  <si>
    <t>HC Lukas Stará Říše : HC Červený Hrádek</t>
  </si>
  <si>
    <t>13:2 (4:0,5:1,4:1)</t>
  </si>
  <si>
    <t>HC Krahulčí : HC Třešť</t>
  </si>
  <si>
    <t>6 : 8 (2:3, 2:3, 2:2)</t>
  </si>
  <si>
    <t>HC Dlouhá Brtnice : HC Dačice</t>
  </si>
  <si>
    <t>7:6 (4:1, 2:2, 1:3)</t>
  </si>
  <si>
    <t>HC Motáci Třebětice - HC Lukas Stará Říše</t>
  </si>
  <si>
    <t>HC Červený Hrádek : HC Hříšice</t>
  </si>
  <si>
    <t>3 : 5 (1:2, 2:3, 0:0)</t>
  </si>
  <si>
    <t>HC Dačice : HC Třešť</t>
  </si>
  <si>
    <t>4:10 (0:5,1:2,3:3)</t>
  </si>
  <si>
    <t>HC Dlouhá Brtnice : HC Krahulčí</t>
  </si>
  <si>
    <t>Druhé kolo</t>
  </si>
  <si>
    <t>HB Motáci Třebětice : HC Dačice</t>
  </si>
  <si>
    <t>2 : 3 (2:0, 0:3, 0:0)</t>
  </si>
  <si>
    <t>HC Kocanda Krahulčí : HC Červený Hrádek</t>
  </si>
  <si>
    <t>12 : 4 (2:1, 7:1, 3:2)</t>
  </si>
  <si>
    <t>13:4 (6:0, 4:4, 3:0)</t>
  </si>
  <si>
    <t>Hc Hříšice : Hc Lukas Stará Říše</t>
  </si>
  <si>
    <t>3 : 5 (0 : 1 , 1 : 1 , 2 : 3)</t>
  </si>
  <si>
    <t>Hc Dačice : Hc Lukas Stará Říše</t>
  </si>
  <si>
    <t>1 : 5 (0 : 2 , 0 : 1 , 1 : 2)</t>
  </si>
  <si>
    <t>HC Krahulčí : HC Hříšice 4:8 (4:2, 0:2, 0:4)</t>
  </si>
  <si>
    <t>4:8 (4:2, 0:2, 0:4)</t>
  </si>
  <si>
    <t>HC Červený Hradek : HC Dlouhá Brtnice</t>
  </si>
  <si>
    <t>4:15 (1:7, 2:3,0:4)</t>
  </si>
  <si>
    <t>9:5 (8:2, 3:1, 1:2)</t>
  </si>
  <si>
    <t>HC Třěšť : HC Motáci</t>
  </si>
  <si>
    <t>8:4 (5.1, 2:1, 1:2)</t>
  </si>
  <si>
    <t>HC Krahulčí : Motáci Třebětice</t>
  </si>
  <si>
    <t>4:10 (3:1, 1:2, 0:7)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</si>
</sst>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8"/>
      <color indexed="10"/>
      <name val="Arial CE"/>
      <family val="2"/>
      <charset val="238"/>
    </font>
    <font>
      <b/>
      <i/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b/>
      <i/>
      <sz val="8"/>
      <color indexed="12"/>
      <name val="Arial CE"/>
      <family val="2"/>
      <charset val="238"/>
    </font>
    <font>
      <sz val="8"/>
      <name val="Arial CE"/>
      <charset val="238"/>
    </font>
    <font>
      <i/>
      <sz val="8"/>
      <name val="Arial CE"/>
      <charset val="238"/>
    </font>
    <font>
      <i/>
      <sz val="8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rgb="FF009E47"/>
      <name val="Arial"/>
      <family val="2"/>
      <charset val="238"/>
    </font>
    <font>
      <sz val="8"/>
      <color theme="5" tint="-0.499984740745262"/>
      <name val="Arial"/>
      <family val="2"/>
      <charset val="238"/>
    </font>
    <font>
      <b/>
      <sz val="8"/>
      <name val="Arial"/>
      <family val="2"/>
      <charset val="238"/>
    </font>
    <font>
      <sz val="8"/>
      <color rgb="FF0033CC"/>
      <name val="Arial"/>
      <family val="2"/>
      <charset val="238"/>
    </font>
    <font>
      <sz val="8"/>
      <color rgb="FF0000FF"/>
      <name val="Arial"/>
      <family val="2"/>
      <charset val="238"/>
    </font>
    <font>
      <b/>
      <sz val="8"/>
      <color theme="5" tint="-0.499984740745262"/>
      <name val="Arial"/>
      <family val="2"/>
      <charset val="238"/>
    </font>
    <font>
      <b/>
      <sz val="11"/>
      <name val="Arial CE"/>
      <charset val="238"/>
    </font>
    <font>
      <sz val="20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i/>
      <sz val="7"/>
      <color indexed="54"/>
      <name val="Arial"/>
      <family val="2"/>
      <charset val="238"/>
    </font>
    <font>
      <sz val="10"/>
      <color rgb="FF000099"/>
      <name val="Arial"/>
      <family val="2"/>
      <charset val="238"/>
    </font>
    <font>
      <b/>
      <i/>
      <sz val="10"/>
      <color rgb="FF000099"/>
      <name val="Arial"/>
      <family val="2"/>
      <charset val="238"/>
    </font>
    <font>
      <i/>
      <sz val="10"/>
      <color indexed="54"/>
      <name val="Arial"/>
      <family val="2"/>
      <charset val="238"/>
    </font>
    <font>
      <b/>
      <i/>
      <sz val="10"/>
      <color indexed="56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20"/>
      <name val="Arial CE"/>
      <charset val="238"/>
    </font>
    <font>
      <sz val="18"/>
      <name val="Arial CE"/>
      <charset val="238"/>
    </font>
    <font>
      <b/>
      <sz val="14"/>
      <name val="Arial CE"/>
      <charset val="238"/>
    </font>
    <font>
      <b/>
      <sz val="10"/>
      <color theme="6" tint="-0.499984740745262"/>
      <name val="Arial"/>
      <family val="2"/>
      <charset val="238"/>
    </font>
    <font>
      <sz val="11"/>
      <color theme="5" tint="-0.499984740745262"/>
      <name val="Arial"/>
      <family val="2"/>
      <charset val="238"/>
    </font>
    <font>
      <b/>
      <sz val="11"/>
      <color theme="5" tint="-0.499984740745262"/>
      <name val="Arial"/>
      <family val="2"/>
      <charset val="238"/>
    </font>
    <font>
      <b/>
      <sz val="14"/>
      <name val="Arial"/>
      <family val="2"/>
      <charset val="238"/>
    </font>
    <font>
      <i/>
      <sz val="8"/>
      <color rgb="FF7030A0"/>
      <name val="Arial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8"/>
      <color rgb="FF7030A0"/>
      <name val="Arial"/>
      <family val="2"/>
      <charset val="238"/>
    </font>
    <font>
      <b/>
      <i/>
      <sz val="8"/>
      <color indexed="52"/>
      <name val="Arial"/>
      <family val="2"/>
      <charset val="238"/>
    </font>
    <font>
      <i/>
      <sz val="8"/>
      <name val="Arial"/>
      <family val="2"/>
      <charset val="238"/>
    </font>
    <font>
      <i/>
      <sz val="8"/>
      <color rgb="FF7030A0"/>
      <name val="Calibri"/>
      <family val="2"/>
      <charset val="238"/>
    </font>
    <font>
      <sz val="14"/>
      <name val="Arial CE"/>
      <charset val="238"/>
    </font>
    <font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8"/>
      <color indexed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i/>
      <sz val="8"/>
      <name val="Arial"/>
      <family val="2"/>
      <charset val="238"/>
    </font>
    <font>
      <b/>
      <i/>
      <sz val="7"/>
      <name val="Arial"/>
      <family val="2"/>
      <charset val="238"/>
    </font>
    <font>
      <i/>
      <sz val="7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sz val="8"/>
      <color indexed="12"/>
      <name val="Arial"/>
      <family val="2"/>
      <charset val="238"/>
    </font>
    <font>
      <b/>
      <i/>
      <sz val="8"/>
      <name val="Arial CE"/>
      <charset val="238"/>
    </font>
    <font>
      <sz val="8"/>
      <color indexed="12"/>
      <name val="Arial CE"/>
      <charset val="238"/>
    </font>
    <font>
      <sz val="8"/>
      <color theme="1"/>
      <name val="Arial CE"/>
      <charset val="238"/>
    </font>
    <font>
      <b/>
      <sz val="12"/>
      <name val="Arial CE"/>
      <charset val="238"/>
    </font>
    <font>
      <b/>
      <i/>
      <sz val="8"/>
      <color rgb="FFFF0000"/>
      <name val="Arial CE"/>
      <charset val="238"/>
    </font>
    <font>
      <b/>
      <i/>
      <sz val="16"/>
      <color theme="1"/>
      <name val="Arial CE"/>
      <charset val="238"/>
    </font>
    <font>
      <i/>
      <sz val="11"/>
      <name val="Arial CE"/>
      <charset val="238"/>
    </font>
    <font>
      <b/>
      <i/>
      <sz val="12"/>
      <name val="Arial CE"/>
      <charset val="238"/>
    </font>
    <font>
      <i/>
      <sz val="10"/>
      <name val="Arial CE"/>
      <charset val="238"/>
    </font>
    <font>
      <i/>
      <sz val="14"/>
      <name val="Arial CE"/>
      <charset val="238"/>
    </font>
    <font>
      <b/>
      <i/>
      <sz val="14"/>
      <name val="Arial CE"/>
      <charset val="238"/>
    </font>
    <font>
      <b/>
      <sz val="8"/>
      <color rgb="FF0033CC"/>
      <name val="Arial CE"/>
      <charset val="238"/>
    </font>
    <font>
      <sz val="8"/>
      <color rgb="FF0033CC"/>
      <name val="Arial CE"/>
      <charset val="238"/>
    </font>
    <font>
      <b/>
      <sz val="10"/>
      <color theme="1"/>
      <name val="Arial CE"/>
      <charset val="238"/>
    </font>
    <font>
      <b/>
      <sz val="14"/>
      <color theme="1"/>
      <name val="Arial CE"/>
      <charset val="238"/>
    </font>
    <font>
      <b/>
      <i/>
      <sz val="10"/>
      <name val="Arial CE"/>
      <charset val="238"/>
    </font>
    <font>
      <sz val="8"/>
      <color indexed="17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20"/>
      <name val="Arial CE"/>
      <family val="2"/>
      <charset val="238"/>
    </font>
    <font>
      <b/>
      <sz val="12"/>
      <color rgb="FF212121"/>
      <name val="Arial"/>
      <family val="2"/>
      <charset val="238"/>
    </font>
    <font>
      <b/>
      <sz val="11"/>
      <color rgb="FF21212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EEEEEE"/>
      </top>
      <bottom/>
      <diagonal/>
    </border>
    <border>
      <left/>
      <right/>
      <top/>
      <bottom style="medium">
        <color rgb="FFEEEEEE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</cellStyleXfs>
  <cellXfs count="335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5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0" fillId="0" borderId="5" xfId="0" applyBorder="1"/>
    <xf numFmtId="0" fontId="7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0" xfId="0" applyFont="1"/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3" fillId="0" borderId="0" xfId="0" applyFont="1"/>
    <xf numFmtId="0" fontId="15" fillId="0" borderId="0" xfId="2" applyFont="1"/>
    <xf numFmtId="0" fontId="0" fillId="0" borderId="0" xfId="0"/>
    <xf numFmtId="0" fontId="15" fillId="0" borderId="0" xfId="2" applyFont="1"/>
    <xf numFmtId="1" fontId="15" fillId="0" borderId="0" xfId="2" applyNumberFormat="1" applyFont="1"/>
    <xf numFmtId="0" fontId="16" fillId="0" borderId="0" xfId="2" applyFont="1"/>
    <xf numFmtId="0" fontId="16" fillId="0" borderId="0" xfId="2" applyFont="1" applyAlignment="1">
      <alignment horizontal="left"/>
    </xf>
    <xf numFmtId="1" fontId="16" fillId="0" borderId="0" xfId="2" applyNumberFormat="1" applyFont="1"/>
    <xf numFmtId="0" fontId="16" fillId="0" borderId="0" xfId="0" applyFont="1" applyAlignment="1">
      <alignment horizontal="center"/>
    </xf>
    <xf numFmtId="0" fontId="16" fillId="3" borderId="0" xfId="0" applyFont="1" applyFill="1"/>
    <xf numFmtId="0" fontId="16" fillId="0" borderId="0" xfId="2" applyFont="1" applyAlignment="1">
      <alignment horizontal="center"/>
    </xf>
    <xf numFmtId="0" fontId="16" fillId="0" borderId="0" xfId="3" applyFont="1"/>
    <xf numFmtId="0" fontId="16" fillId="0" borderId="0" xfId="3" applyFont="1" applyAlignment="1">
      <alignment horizontal="center"/>
    </xf>
    <xf numFmtId="0" fontId="17" fillId="0" borderId="0" xfId="3" applyFont="1"/>
    <xf numFmtId="0" fontId="18" fillId="0" borderId="0" xfId="2" applyFont="1"/>
    <xf numFmtId="0" fontId="18" fillId="0" borderId="0" xfId="3" applyFont="1"/>
    <xf numFmtId="0" fontId="18" fillId="0" borderId="0" xfId="3" applyFont="1" applyAlignment="1">
      <alignment horizontal="center"/>
    </xf>
    <xf numFmtId="1" fontId="19" fillId="0" borderId="0" xfId="2" applyNumberFormat="1" applyFont="1"/>
    <xf numFmtId="0" fontId="19" fillId="0" borderId="0" xfId="2" applyFont="1"/>
    <xf numFmtId="0" fontId="19" fillId="0" borderId="0" xfId="0" applyFont="1" applyAlignment="1">
      <alignment horizontal="center"/>
    </xf>
    <xf numFmtId="0" fontId="19" fillId="0" borderId="0" xfId="0" applyFont="1"/>
    <xf numFmtId="0" fontId="20" fillId="0" borderId="0" xfId="2" applyFont="1" applyAlignment="1">
      <alignment horizontal="center"/>
    </xf>
    <xf numFmtId="0" fontId="21" fillId="0" borderId="0" xfId="0" applyFont="1"/>
    <xf numFmtId="1" fontId="21" fillId="0" borderId="0" xfId="2" applyNumberFormat="1" applyFont="1"/>
    <xf numFmtId="1" fontId="20" fillId="0" borderId="0" xfId="2" applyNumberFormat="1" applyFont="1"/>
    <xf numFmtId="0" fontId="20" fillId="0" borderId="0" xfId="2" applyFont="1"/>
    <xf numFmtId="20" fontId="19" fillId="0" borderId="0" xfId="2" applyNumberFormat="1" applyFont="1"/>
    <xf numFmtId="1" fontId="22" fillId="4" borderId="0" xfId="2" applyNumberFormat="1" applyFont="1" applyFill="1"/>
    <xf numFmtId="0" fontId="22" fillId="4" borderId="0" xfId="2" applyFont="1" applyFill="1" applyAlignment="1">
      <alignment horizontal="center"/>
    </xf>
    <xf numFmtId="0" fontId="22" fillId="4" borderId="0" xfId="2" applyFont="1" applyFill="1"/>
    <xf numFmtId="0" fontId="23" fillId="0" borderId="0" xfId="0" applyFont="1"/>
    <xf numFmtId="0" fontId="14" fillId="0" borderId="0" xfId="2"/>
    <xf numFmtId="20" fontId="16" fillId="0" borderId="0" xfId="2" applyNumberFormat="1" applyFont="1"/>
    <xf numFmtId="0" fontId="24" fillId="0" borderId="0" xfId="2" applyFont="1" applyAlignment="1">
      <alignment horizontal="center"/>
    </xf>
    <xf numFmtId="0" fontId="25" fillId="0" borderId="0" xfId="2" applyFont="1" applyAlignment="1">
      <alignment horizontal="center"/>
    </xf>
    <xf numFmtId="0" fontId="26" fillId="0" borderId="0" xfId="2" applyFont="1" applyAlignment="1">
      <alignment horizontal="center"/>
    </xf>
    <xf numFmtId="0" fontId="27" fillId="0" borderId="9" xfId="2" applyFont="1" applyBorder="1" applyAlignment="1">
      <alignment horizontal="center"/>
    </xf>
    <xf numFmtId="0" fontId="27" fillId="0" borderId="0" xfId="2" applyFont="1"/>
    <xf numFmtId="0" fontId="26" fillId="5" borderId="10" xfId="2" applyFont="1" applyFill="1" applyBorder="1" applyAlignment="1">
      <alignment horizontal="center"/>
    </xf>
    <xf numFmtId="0" fontId="26" fillId="5" borderId="11" xfId="2" applyFont="1" applyFill="1" applyBorder="1" applyAlignment="1">
      <alignment horizontal="center"/>
    </xf>
    <xf numFmtId="20" fontId="26" fillId="5" borderId="11" xfId="2" applyNumberFormat="1" applyFont="1" applyFill="1" applyBorder="1" applyAlignment="1">
      <alignment horizontal="center"/>
    </xf>
    <xf numFmtId="0" fontId="26" fillId="5" borderId="12" xfId="2" applyFont="1" applyFill="1" applyBorder="1" applyAlignment="1">
      <alignment horizontal="center"/>
    </xf>
    <xf numFmtId="0" fontId="14" fillId="0" borderId="13" xfId="2" applyBorder="1" applyAlignment="1">
      <alignment horizontal="center"/>
    </xf>
    <xf numFmtId="0" fontId="14" fillId="0" borderId="0" xfId="2" applyAlignment="1">
      <alignment horizontal="center"/>
    </xf>
    <xf numFmtId="20" fontId="14" fillId="0" borderId="0" xfId="2" applyNumberFormat="1" applyAlignment="1">
      <alignment horizontal="center"/>
    </xf>
    <xf numFmtId="0" fontId="28" fillId="0" borderId="0" xfId="2" applyFont="1"/>
    <xf numFmtId="0" fontId="26" fillId="0" borderId="14" xfId="2" applyFont="1" applyBorder="1" applyAlignment="1">
      <alignment horizontal="center"/>
    </xf>
    <xf numFmtId="0" fontId="26" fillId="0" borderId="15" xfId="2" applyFont="1" applyBorder="1"/>
    <xf numFmtId="20" fontId="26" fillId="0" borderId="15" xfId="2" applyNumberFormat="1" applyFont="1" applyBorder="1" applyAlignment="1">
      <alignment horizontal="center"/>
    </xf>
    <xf numFmtId="1" fontId="26" fillId="0" borderId="16" xfId="2" applyNumberFormat="1" applyFont="1" applyBorder="1" applyAlignment="1">
      <alignment horizontal="center"/>
    </xf>
    <xf numFmtId="1" fontId="14" fillId="0" borderId="13" xfId="2" applyNumberFormat="1" applyBorder="1" applyAlignment="1">
      <alignment horizontal="center"/>
    </xf>
    <xf numFmtId="0" fontId="29" fillId="0" borderId="0" xfId="2" applyFont="1"/>
    <xf numFmtId="1" fontId="30" fillId="0" borderId="0" xfId="2" applyNumberFormat="1" applyFont="1" applyAlignment="1">
      <alignment horizontal="center"/>
    </xf>
    <xf numFmtId="1" fontId="30" fillId="0" borderId="0" xfId="2" applyNumberFormat="1" applyFont="1"/>
    <xf numFmtId="0" fontId="30" fillId="0" borderId="0" xfId="2" applyFont="1"/>
    <xf numFmtId="3" fontId="31" fillId="0" borderId="0" xfId="2" applyNumberFormat="1" applyFont="1" applyAlignment="1">
      <alignment horizontal="center"/>
    </xf>
    <xf numFmtId="0" fontId="26" fillId="0" borderId="17" xfId="2" applyFont="1" applyBorder="1" applyAlignment="1">
      <alignment horizontal="center"/>
    </xf>
    <xf numFmtId="0" fontId="26" fillId="0" borderId="8" xfId="2" applyFont="1" applyBorder="1"/>
    <xf numFmtId="20" fontId="26" fillId="0" borderId="8" xfId="2" applyNumberFormat="1" applyFont="1" applyBorder="1" applyAlignment="1">
      <alignment horizontal="center"/>
    </xf>
    <xf numFmtId="1" fontId="26" fillId="0" borderId="18" xfId="2" applyNumberFormat="1" applyFont="1" applyBorder="1" applyAlignment="1">
      <alignment horizontal="center"/>
    </xf>
    <xf numFmtId="0" fontId="29" fillId="0" borderId="0" xfId="2" applyFont="1" applyAlignment="1">
      <alignment horizontal="center"/>
    </xf>
    <xf numFmtId="1" fontId="29" fillId="0" borderId="0" xfId="2" applyNumberFormat="1" applyFont="1" applyAlignment="1">
      <alignment horizontal="center"/>
    </xf>
    <xf numFmtId="1" fontId="29" fillId="0" borderId="0" xfId="2" applyNumberFormat="1" applyFont="1"/>
    <xf numFmtId="0" fontId="32" fillId="0" borderId="0" xfId="2" applyFont="1"/>
    <xf numFmtId="0" fontId="26" fillId="5" borderId="19" xfId="2" applyFont="1" applyFill="1" applyBorder="1"/>
    <xf numFmtId="0" fontId="27" fillId="5" borderId="20" xfId="2" applyFont="1" applyFill="1" applyBorder="1"/>
    <xf numFmtId="0" fontId="27" fillId="5" borderId="20" xfId="2" applyFont="1" applyFill="1" applyBorder="1" applyAlignment="1">
      <alignment horizontal="center"/>
    </xf>
    <xf numFmtId="1" fontId="27" fillId="6" borderId="21" xfId="2" applyNumberFormat="1" applyFont="1" applyFill="1" applyBorder="1" applyAlignment="1">
      <alignment horizontal="center"/>
    </xf>
    <xf numFmtId="0" fontId="27" fillId="5" borderId="22" xfId="0" applyFont="1" applyFill="1" applyBorder="1" applyAlignment="1">
      <alignment horizontal="center"/>
    </xf>
    <xf numFmtId="0" fontId="27" fillId="5" borderId="23" xfId="0" applyFont="1" applyFill="1" applyBorder="1" applyAlignment="1">
      <alignment horizontal="center"/>
    </xf>
    <xf numFmtId="0" fontId="27" fillId="5" borderId="24" xfId="0" applyFont="1" applyFill="1" applyBorder="1" applyAlignment="1">
      <alignment horizontal="center"/>
    </xf>
    <xf numFmtId="20" fontId="26" fillId="0" borderId="25" xfId="2" applyNumberFormat="1" applyFont="1" applyBorder="1" applyAlignment="1">
      <alignment horizontal="center"/>
    </xf>
    <xf numFmtId="20" fontId="26" fillId="0" borderId="26" xfId="2" applyNumberFormat="1" applyFont="1" applyBorder="1" applyAlignment="1">
      <alignment horizontal="center"/>
    </xf>
    <xf numFmtId="1" fontId="14" fillId="0" borderId="0" xfId="2" applyNumberFormat="1"/>
    <xf numFmtId="20" fontId="26" fillId="0" borderId="3" xfId="2" applyNumberFormat="1" applyFont="1" applyBorder="1" applyAlignment="1">
      <alignment horizontal="center"/>
    </xf>
    <xf numFmtId="20" fontId="26" fillId="0" borderId="27" xfId="2" applyNumberFormat="1" applyFont="1" applyBorder="1" applyAlignment="1">
      <alignment horizontal="center"/>
    </xf>
    <xf numFmtId="0" fontId="26" fillId="0" borderId="28" xfId="2" applyFont="1" applyBorder="1" applyAlignment="1">
      <alignment horizontal="center"/>
    </xf>
    <xf numFmtId="0" fontId="27" fillId="5" borderId="19" xfId="2" applyFont="1" applyFill="1" applyBorder="1"/>
    <xf numFmtId="0" fontId="27" fillId="5" borderId="29" xfId="2" applyFont="1" applyFill="1" applyBorder="1"/>
    <xf numFmtId="0" fontId="27" fillId="5" borderId="30" xfId="2" applyFont="1" applyFill="1" applyBorder="1" applyAlignment="1">
      <alignment horizontal="center"/>
    </xf>
    <xf numFmtId="0" fontId="27" fillId="5" borderId="31" xfId="2" applyFont="1" applyFill="1" applyBorder="1" applyAlignment="1">
      <alignment horizontal="center"/>
    </xf>
    <xf numFmtId="0" fontId="27" fillId="5" borderId="10" xfId="2" applyFont="1" applyFill="1" applyBorder="1"/>
    <xf numFmtId="0" fontId="27" fillId="5" borderId="11" xfId="2" applyFont="1" applyFill="1" applyBorder="1" applyAlignment="1">
      <alignment horizontal="center"/>
    </xf>
    <xf numFmtId="0" fontId="27" fillId="5" borderId="32" xfId="2" applyFont="1" applyFill="1" applyBorder="1" applyAlignment="1">
      <alignment horizontal="center"/>
    </xf>
    <xf numFmtId="0" fontId="27" fillId="5" borderId="24" xfId="2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0" fillId="0" borderId="0" xfId="0" applyFont="1"/>
    <xf numFmtId="0" fontId="36" fillId="0" borderId="0" xfId="0" applyFont="1" applyAlignment="1">
      <alignment horizontal="center"/>
    </xf>
    <xf numFmtId="0" fontId="37" fillId="0" borderId="9" xfId="0" applyFont="1" applyBorder="1" applyAlignment="1">
      <alignment horizontal="left"/>
    </xf>
    <xf numFmtId="0" fontId="38" fillId="0" borderId="0" xfId="4" applyFont="1" applyAlignment="1">
      <alignment horizontal="left"/>
    </xf>
    <xf numFmtId="0" fontId="38" fillId="0" borderId="0" xfId="4" applyFont="1"/>
    <xf numFmtId="0" fontId="39" fillId="0" borderId="0" xfId="4" applyFont="1" applyAlignment="1">
      <alignment horizontal="center"/>
    </xf>
    <xf numFmtId="0" fontId="40" fillId="0" borderId="0" xfId="4" applyFont="1" applyAlignment="1">
      <alignment horizontal="center"/>
    </xf>
    <xf numFmtId="0" fontId="41" fillId="5" borderId="33" xfId="5" applyFont="1" applyFill="1" applyBorder="1" applyAlignment="1">
      <alignment horizontal="center"/>
    </xf>
    <xf numFmtId="0" fontId="41" fillId="5" borderId="34" xfId="5" applyFont="1" applyFill="1" applyBorder="1" applyAlignment="1">
      <alignment horizontal="center"/>
    </xf>
    <xf numFmtId="0" fontId="41" fillId="5" borderId="35" xfId="5" applyFont="1" applyFill="1" applyBorder="1" applyAlignment="1">
      <alignment horizontal="center"/>
    </xf>
    <xf numFmtId="0" fontId="42" fillId="0" borderId="0" xfId="5" applyFont="1" applyAlignment="1">
      <alignment horizontal="center"/>
    </xf>
    <xf numFmtId="0" fontId="26" fillId="0" borderId="14" xfId="5" applyFont="1" applyBorder="1" applyAlignment="1">
      <alignment horizontal="center"/>
    </xf>
    <xf numFmtId="0" fontId="43" fillId="0" borderId="15" xfId="0" applyFont="1" applyBorder="1"/>
    <xf numFmtId="0" fontId="43" fillId="0" borderId="15" xfId="0" applyFont="1" applyBorder="1" applyAlignment="1">
      <alignment horizontal="center"/>
    </xf>
    <xf numFmtId="49" fontId="43" fillId="0" borderId="15" xfId="0" applyNumberFormat="1" applyFont="1" applyBorder="1" applyAlignment="1">
      <alignment horizontal="center"/>
    </xf>
    <xf numFmtId="0" fontId="43" fillId="0" borderId="16" xfId="0" applyFont="1" applyBorder="1" applyAlignment="1">
      <alignment horizontal="center"/>
    </xf>
    <xf numFmtId="0" fontId="26" fillId="0" borderId="17" xfId="5" applyFont="1" applyBorder="1" applyAlignment="1">
      <alignment horizontal="center"/>
    </xf>
    <xf numFmtId="0" fontId="43" fillId="0" borderId="8" xfId="0" applyFont="1" applyBorder="1"/>
    <xf numFmtId="0" fontId="43" fillId="0" borderId="8" xfId="0" applyFont="1" applyBorder="1" applyAlignment="1">
      <alignment horizontal="center"/>
    </xf>
    <xf numFmtId="49" fontId="43" fillId="0" borderId="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/>
    </xf>
    <xf numFmtId="0" fontId="27" fillId="7" borderId="17" xfId="5" applyFont="1" applyFill="1" applyBorder="1" applyAlignment="1">
      <alignment horizontal="center"/>
    </xf>
    <xf numFmtId="0" fontId="44" fillId="7" borderId="8" xfId="0" applyFont="1" applyFill="1" applyBorder="1"/>
    <xf numFmtId="0" fontId="44" fillId="7" borderId="15" xfId="0" applyFont="1" applyFill="1" applyBorder="1" applyAlignment="1">
      <alignment horizontal="center"/>
    </xf>
    <xf numFmtId="0" fontId="44" fillId="7" borderId="8" xfId="0" applyFont="1" applyFill="1" applyBorder="1" applyAlignment="1">
      <alignment horizontal="center"/>
    </xf>
    <xf numFmtId="49" fontId="44" fillId="7" borderId="8" xfId="0" applyNumberFormat="1" applyFont="1" applyFill="1" applyBorder="1" applyAlignment="1">
      <alignment horizontal="center"/>
    </xf>
    <xf numFmtId="0" fontId="44" fillId="7" borderId="18" xfId="0" applyFont="1" applyFill="1" applyBorder="1" applyAlignment="1">
      <alignment horizontal="center"/>
    </xf>
    <xf numFmtId="20" fontId="43" fillId="0" borderId="8" xfId="0" applyNumberFormat="1" applyFont="1" applyBorder="1" applyAlignment="1">
      <alignment horizontal="center"/>
    </xf>
    <xf numFmtId="0" fontId="45" fillId="0" borderId="0" xfId="5" applyFont="1" applyAlignment="1">
      <alignment horizontal="center"/>
    </xf>
    <xf numFmtId="0" fontId="14" fillId="0" borderId="0" xfId="0" applyFont="1" applyAlignment="1">
      <alignment horizontal="center"/>
    </xf>
    <xf numFmtId="0" fontId="46" fillId="0" borderId="0" xfId="5" applyFont="1"/>
    <xf numFmtId="0" fontId="46" fillId="0" borderId="0" xfId="5" applyFont="1" applyAlignment="1">
      <alignment horizontal="center"/>
    </xf>
    <xf numFmtId="0" fontId="14" fillId="0" borderId="0" xfId="5" applyAlignment="1">
      <alignment horizontal="center"/>
    </xf>
    <xf numFmtId="49" fontId="14" fillId="0" borderId="0" xfId="5" applyNumberFormat="1" applyAlignment="1">
      <alignment horizontal="center"/>
    </xf>
    <xf numFmtId="0" fontId="15" fillId="0" borderId="0" xfId="5" applyFont="1" applyAlignment="1">
      <alignment horizontal="center"/>
    </xf>
    <xf numFmtId="0" fontId="47" fillId="0" borderId="0" xfId="5" applyFont="1" applyAlignment="1">
      <alignment horizontal="center"/>
    </xf>
    <xf numFmtId="0" fontId="48" fillId="0" borderId="0" xfId="6" applyFont="1" applyAlignment="1">
      <alignment horizontal="center"/>
    </xf>
    <xf numFmtId="0" fontId="37" fillId="0" borderId="0" xfId="0" applyFont="1" applyAlignment="1">
      <alignment horizontal="left"/>
    </xf>
    <xf numFmtId="0" fontId="43" fillId="0" borderId="0" xfId="0" applyFont="1"/>
    <xf numFmtId="0" fontId="43" fillId="0" borderId="0" xfId="0" applyFont="1" applyAlignment="1">
      <alignment horizontal="left"/>
    </xf>
    <xf numFmtId="0" fontId="49" fillId="0" borderId="0" xfId="0" applyFont="1"/>
    <xf numFmtId="0" fontId="50" fillId="0" borderId="0" xfId="0" applyFont="1"/>
    <xf numFmtId="0" fontId="51" fillId="0" borderId="0" xfId="0" applyFont="1" applyAlignment="1">
      <alignment horizontal="left"/>
    </xf>
    <xf numFmtId="0" fontId="52" fillId="0" borderId="0" xfId="0" applyFont="1"/>
    <xf numFmtId="0" fontId="53" fillId="0" borderId="0" xfId="0" applyFont="1"/>
    <xf numFmtId="0" fontId="43" fillId="0" borderId="0" xfId="0" applyFont="1" applyAlignment="1">
      <alignment horizontal="center"/>
    </xf>
    <xf numFmtId="0" fontId="37" fillId="0" borderId="0" xfId="0" applyFont="1"/>
    <xf numFmtId="3" fontId="42" fillId="0" borderId="0" xfId="0" applyNumberFormat="1" applyFont="1" applyAlignment="1">
      <alignment horizontal="center"/>
    </xf>
    <xf numFmtId="0" fontId="41" fillId="5" borderId="36" xfId="5" applyFont="1" applyFill="1" applyBorder="1" applyAlignment="1">
      <alignment horizontal="center"/>
    </xf>
    <xf numFmtId="0" fontId="41" fillId="5" borderId="37" xfId="5" applyFont="1" applyFill="1" applyBorder="1" applyAlignment="1">
      <alignment horizontal="center"/>
    </xf>
    <xf numFmtId="0" fontId="50" fillId="0" borderId="0" xfId="0" applyFont="1" applyAlignment="1">
      <alignment horizontal="center"/>
    </xf>
    <xf numFmtId="49" fontId="50" fillId="0" borderId="0" xfId="0" applyNumberFormat="1" applyFont="1" applyAlignment="1">
      <alignment horizontal="center"/>
    </xf>
    <xf numFmtId="0" fontId="25" fillId="0" borderId="17" xfId="5" applyFont="1" applyBorder="1" applyAlignment="1">
      <alignment horizontal="center"/>
    </xf>
    <xf numFmtId="0" fontId="43" fillId="0" borderId="18" xfId="0" applyFont="1" applyBorder="1"/>
    <xf numFmtId="20" fontId="50" fillId="0" borderId="0" xfId="0" applyNumberFormat="1" applyFont="1" applyAlignment="1">
      <alignment horizontal="center"/>
    </xf>
    <xf numFmtId="0" fontId="41" fillId="7" borderId="17" xfId="5" applyFont="1" applyFill="1" applyBorder="1" applyAlignment="1">
      <alignment horizontal="center"/>
    </xf>
    <xf numFmtId="0" fontId="44" fillId="7" borderId="18" xfId="0" applyFont="1" applyFill="1" applyBorder="1"/>
    <xf numFmtId="3" fontId="42" fillId="0" borderId="0" xfId="5" applyNumberFormat="1" applyFont="1" applyAlignment="1">
      <alignment horizontal="center"/>
    </xf>
    <xf numFmtId="0" fontId="25" fillId="0" borderId="19" xfId="5" applyFont="1" applyBorder="1" applyAlignment="1">
      <alignment horizontal="center"/>
    </xf>
    <xf numFmtId="0" fontId="43" fillId="0" borderId="21" xfId="0" applyFont="1" applyBorder="1"/>
    <xf numFmtId="0" fontId="54" fillId="0" borderId="0" xfId="4" applyFont="1" applyAlignment="1">
      <alignment horizontal="center"/>
    </xf>
    <xf numFmtId="0" fontId="55" fillId="0" borderId="0" xfId="4" applyFont="1"/>
    <xf numFmtId="0" fontId="55" fillId="0" borderId="0" xfId="4" applyFont="1" applyAlignment="1">
      <alignment horizontal="center"/>
    </xf>
    <xf numFmtId="0" fontId="47" fillId="0" borderId="0" xfId="5" applyFont="1"/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20" fontId="57" fillId="0" borderId="0" xfId="0" applyNumberFormat="1" applyFont="1" applyAlignment="1">
      <alignment horizontal="center"/>
    </xf>
    <xf numFmtId="20" fontId="9" fillId="0" borderId="0" xfId="0" applyNumberFormat="1" applyFont="1"/>
    <xf numFmtId="20" fontId="7" fillId="0" borderId="0" xfId="0" applyNumberFormat="1" applyFont="1"/>
    <xf numFmtId="20" fontId="56" fillId="0" borderId="0" xfId="0" applyNumberFormat="1" applyFont="1" applyAlignment="1">
      <alignment horizontal="center"/>
    </xf>
    <xf numFmtId="20" fontId="2" fillId="0" borderId="0" xfId="0" applyNumberFormat="1" applyFont="1"/>
    <xf numFmtId="0" fontId="60" fillId="0" borderId="0" xfId="0" applyFont="1" applyAlignment="1">
      <alignment horizontal="center"/>
    </xf>
    <xf numFmtId="0" fontId="16" fillId="0" borderId="0" xfId="0" applyFont="1"/>
    <xf numFmtId="0" fontId="61" fillId="0" borderId="0" xfId="0" applyFont="1"/>
    <xf numFmtId="0" fontId="62" fillId="0" borderId="0" xfId="0" applyFont="1"/>
    <xf numFmtId="0" fontId="5" fillId="0" borderId="0" xfId="0" applyFont="1" applyAlignment="1">
      <alignment horizontal="center"/>
    </xf>
    <xf numFmtId="0" fontId="63" fillId="0" borderId="0" xfId="5" applyFont="1"/>
    <xf numFmtId="0" fontId="16" fillId="3" borderId="0" xfId="0" applyFont="1" applyFill="1" applyAlignment="1">
      <alignment horizontal="center"/>
    </xf>
    <xf numFmtId="0" fontId="9" fillId="3" borderId="0" xfId="0" applyFont="1" applyFill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wrapText="1"/>
    </xf>
    <xf numFmtId="20" fontId="16" fillId="0" borderId="0" xfId="0" applyNumberFormat="1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64" fillId="0" borderId="0" xfId="0" applyFont="1"/>
    <xf numFmtId="0" fontId="9" fillId="0" borderId="0" xfId="0" applyFont="1" applyAlignment="1">
      <alignment horizontal="center"/>
    </xf>
    <xf numFmtId="0" fontId="16" fillId="0" borderId="38" xfId="0" applyFont="1" applyBorder="1" applyAlignment="1">
      <alignment horizontal="center"/>
    </xf>
    <xf numFmtId="0" fontId="16" fillId="0" borderId="38" xfId="0" applyFont="1" applyBorder="1"/>
    <xf numFmtId="0" fontId="16" fillId="0" borderId="15" xfId="0" applyFont="1" applyBorder="1" applyAlignment="1">
      <alignment horizontal="center"/>
    </xf>
    <xf numFmtId="0" fontId="16" fillId="0" borderId="15" xfId="0" applyFont="1" applyBorder="1"/>
    <xf numFmtId="20" fontId="16" fillId="0" borderId="15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8" xfId="0" applyFont="1" applyBorder="1"/>
    <xf numFmtId="20" fontId="16" fillId="0" borderId="8" xfId="0" applyNumberFormat="1" applyFont="1" applyBorder="1" applyAlignment="1">
      <alignment horizontal="center"/>
    </xf>
    <xf numFmtId="0" fontId="5" fillId="0" borderId="0" xfId="0" applyFont="1"/>
    <xf numFmtId="0" fontId="65" fillId="0" borderId="0" xfId="0" applyFont="1"/>
    <xf numFmtId="0" fontId="9" fillId="0" borderId="0" xfId="0" applyFont="1" applyAlignment="1">
      <alignment horizontal="left"/>
    </xf>
    <xf numFmtId="0" fontId="11" fillId="0" borderId="0" xfId="0" applyFont="1"/>
    <xf numFmtId="0" fontId="9" fillId="0" borderId="4" xfId="0" applyFont="1" applyBorder="1"/>
    <xf numFmtId="0" fontId="16" fillId="0" borderId="0" xfId="5" applyFont="1"/>
    <xf numFmtId="0" fontId="66" fillId="0" borderId="0" xfId="0" applyFont="1"/>
    <xf numFmtId="0" fontId="67" fillId="0" borderId="0" xfId="0" applyFont="1"/>
    <xf numFmtId="0" fontId="68" fillId="0" borderId="0" xfId="0" applyFont="1"/>
    <xf numFmtId="9" fontId="9" fillId="0" borderId="0" xfId="1" applyFont="1"/>
    <xf numFmtId="0" fontId="69" fillId="0" borderId="0" xfId="0" applyFont="1"/>
    <xf numFmtId="0" fontId="36" fillId="0" borderId="0" xfId="0" applyFont="1" applyAlignment="1">
      <alignment horizontal="center"/>
    </xf>
    <xf numFmtId="0" fontId="36" fillId="0" borderId="9" xfId="0" applyFont="1" applyBorder="1" applyAlignment="1">
      <alignment horizontal="center"/>
    </xf>
    <xf numFmtId="0" fontId="70" fillId="8" borderId="36" xfId="0" applyFont="1" applyFill="1" applyBorder="1" applyAlignment="1">
      <alignment horizontal="center" wrapText="1"/>
    </xf>
    <xf numFmtId="0" fontId="71" fillId="8" borderId="39" xfId="0" applyFont="1" applyFill="1" applyBorder="1"/>
    <xf numFmtId="0" fontId="71" fillId="8" borderId="37" xfId="0" applyFont="1" applyFill="1" applyBorder="1"/>
    <xf numFmtId="0" fontId="71" fillId="8" borderId="17" xfId="0" applyFont="1" applyFill="1" applyBorder="1"/>
    <xf numFmtId="0" fontId="71" fillId="8" borderId="8" xfId="0" applyFont="1" applyFill="1" applyBorder="1"/>
    <xf numFmtId="0" fontId="71" fillId="8" borderId="18" xfId="0" applyFont="1" applyFill="1" applyBorder="1"/>
    <xf numFmtId="0" fontId="72" fillId="9" borderId="17" xfId="0" applyFont="1" applyFill="1" applyBorder="1" applyAlignment="1">
      <alignment horizontal="center"/>
    </xf>
    <xf numFmtId="0" fontId="72" fillId="9" borderId="8" xfId="0" applyFont="1" applyFill="1" applyBorder="1" applyAlignment="1">
      <alignment horizontal="center"/>
    </xf>
    <xf numFmtId="0" fontId="72" fillId="9" borderId="18" xfId="0" applyFont="1" applyFill="1" applyBorder="1" applyAlignment="1">
      <alignment horizontal="center"/>
    </xf>
    <xf numFmtId="0" fontId="73" fillId="9" borderId="28" xfId="0" applyFont="1" applyFill="1" applyBorder="1"/>
    <xf numFmtId="0" fontId="72" fillId="9" borderId="40" xfId="0" applyFont="1" applyFill="1" applyBorder="1" applyAlignment="1">
      <alignment horizontal="center"/>
    </xf>
    <xf numFmtId="0" fontId="72" fillId="9" borderId="40" xfId="0" applyFont="1" applyFill="1" applyBorder="1" applyAlignment="1">
      <alignment horizontal="center"/>
    </xf>
    <xf numFmtId="0" fontId="72" fillId="9" borderId="41" xfId="0" applyFont="1" applyFill="1" applyBorder="1"/>
    <xf numFmtId="0" fontId="73" fillId="5" borderId="10" xfId="0" applyFont="1" applyFill="1" applyBorder="1"/>
    <xf numFmtId="0" fontId="72" fillId="5" borderId="11" xfId="0" applyFont="1" applyFill="1" applyBorder="1"/>
    <xf numFmtId="0" fontId="72" fillId="5" borderId="11" xfId="0" applyFont="1" applyFill="1" applyBorder="1" applyAlignment="1">
      <alignment horizontal="center" textRotation="90"/>
    </xf>
    <xf numFmtId="0" fontId="72" fillId="5" borderId="12" xfId="0" applyFont="1" applyFill="1" applyBorder="1" applyAlignment="1">
      <alignment horizontal="center" textRotation="90"/>
    </xf>
    <xf numFmtId="0" fontId="74" fillId="5" borderId="14" xfId="0" applyFont="1" applyFill="1" applyBorder="1" applyAlignment="1">
      <alignment horizontal="center"/>
    </xf>
    <xf numFmtId="0" fontId="75" fillId="9" borderId="15" xfId="0" applyFont="1" applyFill="1" applyBorder="1"/>
    <xf numFmtId="0" fontId="75" fillId="9" borderId="15" xfId="0" applyFont="1" applyFill="1" applyBorder="1" applyAlignment="1">
      <alignment horizontal="center"/>
    </xf>
    <xf numFmtId="0" fontId="75" fillId="5" borderId="15" xfId="0" applyFont="1" applyFill="1" applyBorder="1" applyAlignment="1">
      <alignment horizontal="center"/>
    </xf>
    <xf numFmtId="0" fontId="75" fillId="5" borderId="16" xfId="0" applyFont="1" applyFill="1" applyBorder="1" applyAlignment="1">
      <alignment horizontal="center"/>
    </xf>
    <xf numFmtId="0" fontId="74" fillId="5" borderId="17" xfId="0" applyFont="1" applyFill="1" applyBorder="1" applyAlignment="1">
      <alignment horizontal="center"/>
    </xf>
    <xf numFmtId="0" fontId="75" fillId="9" borderId="8" xfId="0" applyFont="1" applyFill="1" applyBorder="1"/>
    <xf numFmtId="0" fontId="75" fillId="9" borderId="8" xfId="0" applyFont="1" applyFill="1" applyBorder="1" applyAlignment="1">
      <alignment horizontal="center"/>
    </xf>
    <xf numFmtId="0" fontId="75" fillId="5" borderId="8" xfId="0" applyFont="1" applyFill="1" applyBorder="1" applyAlignment="1">
      <alignment horizontal="center"/>
    </xf>
    <xf numFmtId="0" fontId="75" fillId="5" borderId="18" xfId="0" applyFont="1" applyFill="1" applyBorder="1" applyAlignment="1">
      <alignment horizontal="center"/>
    </xf>
    <xf numFmtId="0" fontId="74" fillId="5" borderId="28" xfId="0" applyFont="1" applyFill="1" applyBorder="1" applyAlignment="1">
      <alignment horizontal="center"/>
    </xf>
    <xf numFmtId="0" fontId="75" fillId="9" borderId="40" xfId="0" applyFont="1" applyFill="1" applyBorder="1"/>
    <xf numFmtId="0" fontId="75" fillId="9" borderId="40" xfId="0" applyFont="1" applyFill="1" applyBorder="1" applyAlignment="1">
      <alignment horizontal="center"/>
    </xf>
    <xf numFmtId="0" fontId="75" fillId="5" borderId="40" xfId="0" applyFont="1" applyFill="1" applyBorder="1" applyAlignment="1">
      <alignment horizontal="center"/>
    </xf>
    <xf numFmtId="0" fontId="75" fillId="5" borderId="41" xfId="0" applyFont="1" applyFill="1" applyBorder="1" applyAlignment="1">
      <alignment horizontal="center"/>
    </xf>
    <xf numFmtId="0" fontId="75" fillId="9" borderId="10" xfId="0" applyFont="1" applyFill="1" applyBorder="1" applyAlignment="1">
      <alignment horizontal="center"/>
    </xf>
    <xf numFmtId="0" fontId="75" fillId="9" borderId="11" xfId="0" applyFont="1" applyFill="1" applyBorder="1" applyAlignment="1">
      <alignment horizontal="center"/>
    </xf>
    <xf numFmtId="0" fontId="75" fillId="9" borderId="11" xfId="0" applyFont="1" applyFill="1" applyBorder="1" applyAlignment="1">
      <alignment horizontal="center"/>
    </xf>
    <xf numFmtId="0" fontId="75" fillId="9" borderId="12" xfId="0" applyFont="1" applyFill="1" applyBorder="1" applyAlignment="1">
      <alignment horizontal="center"/>
    </xf>
    <xf numFmtId="0" fontId="76" fillId="0" borderId="0" xfId="0" applyFont="1"/>
    <xf numFmtId="0" fontId="77" fillId="0" borderId="0" xfId="0" applyFont="1"/>
    <xf numFmtId="0" fontId="78" fillId="0" borderId="42" xfId="0" applyFont="1" applyBorder="1" applyAlignment="1">
      <alignment horizontal="center" wrapText="1"/>
    </xf>
    <xf numFmtId="0" fontId="0" fillId="0" borderId="4" xfId="0" applyBorder="1"/>
    <xf numFmtId="0" fontId="0" fillId="0" borderId="43" xfId="0" applyBorder="1"/>
    <xf numFmtId="0" fontId="0" fillId="0" borderId="44" xfId="0" applyBorder="1"/>
    <xf numFmtId="0" fontId="0" fillId="0" borderId="7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8" xfId="0" applyBorder="1"/>
    <xf numFmtId="0" fontId="80" fillId="0" borderId="4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8" xfId="0" applyFont="1" applyBorder="1"/>
    <xf numFmtId="0" fontId="0" fillId="0" borderId="38" xfId="0" applyBorder="1"/>
    <xf numFmtId="0" fontId="12" fillId="0" borderId="38" xfId="0" applyFont="1" applyBorder="1"/>
    <xf numFmtId="0" fontId="9" fillId="0" borderId="4" xfId="0" applyFont="1" applyBorder="1" applyAlignment="1">
      <alignment horizontal="center" textRotation="90"/>
    </xf>
    <xf numFmtId="0" fontId="9" fillId="0" borderId="43" xfId="0" applyFont="1" applyBorder="1" applyAlignment="1">
      <alignment horizontal="center" textRotation="90"/>
    </xf>
    <xf numFmtId="0" fontId="6" fillId="0" borderId="0" xfId="0" applyFont="1" applyAlignment="1">
      <alignment horizontal="right" textRotation="180"/>
    </xf>
    <xf numFmtId="0" fontId="81" fillId="0" borderId="0" xfId="0" applyFont="1" applyAlignment="1">
      <alignment textRotation="90"/>
    </xf>
    <xf numFmtId="1" fontId="9" fillId="0" borderId="0" xfId="0" applyNumberFormat="1" applyFont="1" applyAlignment="1">
      <alignment textRotation="90" wrapText="1"/>
    </xf>
    <xf numFmtId="3" fontId="82" fillId="0" borderId="0" xfId="0" applyNumberFormat="1" applyFont="1" applyAlignment="1">
      <alignment textRotation="90" wrapText="1"/>
    </xf>
    <xf numFmtId="0" fontId="83" fillId="0" borderId="0" xfId="0" applyFont="1" applyAlignment="1">
      <alignment textRotation="90" wrapText="1"/>
    </xf>
    <xf numFmtId="0" fontId="0" fillId="0" borderId="15" xfId="0" applyBorder="1"/>
    <xf numFmtId="0" fontId="12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/>
    <xf numFmtId="0" fontId="6" fillId="0" borderId="0" xfId="0" applyFont="1" applyAlignment="1">
      <alignment textRotation="90"/>
    </xf>
    <xf numFmtId="3" fontId="82" fillId="0" borderId="0" xfId="0" applyNumberFormat="1" applyFont="1"/>
    <xf numFmtId="0" fontId="6" fillId="0" borderId="42" xfId="0" applyFont="1" applyBorder="1" applyAlignment="1">
      <alignment horizontal="center"/>
    </xf>
    <xf numFmtId="0" fontId="4" fillId="0" borderId="40" xfId="0" applyFont="1" applyBorder="1"/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81" fillId="0" borderId="0" xfId="0" applyFont="1"/>
    <xf numFmtId="2" fontId="9" fillId="0" borderId="0" xfId="0" applyNumberFormat="1" applyFont="1"/>
    <xf numFmtId="0" fontId="6" fillId="0" borderId="44" xfId="0" applyFont="1" applyBorder="1" applyAlignment="1">
      <alignment horizontal="center"/>
    </xf>
    <xf numFmtId="0" fontId="4" fillId="0" borderId="48" xfId="0" applyFont="1" applyBorder="1"/>
    <xf numFmtId="164" fontId="9" fillId="0" borderId="0" xfId="0" applyNumberFormat="1" applyFont="1"/>
    <xf numFmtId="0" fontId="4" fillId="0" borderId="15" xfId="0" applyFont="1" applyBorder="1"/>
    <xf numFmtId="0" fontId="5" fillId="2" borderId="2" xfId="0" applyFont="1" applyFill="1" applyBorder="1"/>
    <xf numFmtId="0" fontId="7" fillId="9" borderId="8" xfId="0" applyFont="1" applyFill="1" applyBorder="1" applyAlignment="1">
      <alignment horizontal="center"/>
    </xf>
    <xf numFmtId="0" fontId="0" fillId="2" borderId="45" xfId="0" applyFill="1" applyBorder="1"/>
    <xf numFmtId="0" fontId="6" fillId="2" borderId="46" xfId="0" applyFont="1" applyFill="1" applyBorder="1"/>
    <xf numFmtId="0" fontId="9" fillId="2" borderId="46" xfId="0" applyFont="1" applyFill="1" applyBorder="1"/>
    <xf numFmtId="0" fontId="9" fillId="2" borderId="47" xfId="0" applyFont="1" applyFill="1" applyBorder="1"/>
    <xf numFmtId="1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center" textRotation="90"/>
    </xf>
    <xf numFmtId="0" fontId="0" fillId="0" borderId="44" xfId="0" applyBorder="1"/>
    <xf numFmtId="0" fontId="7" fillId="0" borderId="8" xfId="0" applyFont="1" applyBorder="1" applyAlignment="1">
      <alignment horizontal="center"/>
    </xf>
    <xf numFmtId="0" fontId="9" fillId="0" borderId="8" xfId="0" applyFont="1" applyBorder="1"/>
    <xf numFmtId="0" fontId="84" fillId="10" borderId="49" xfId="0" applyFont="1" applyFill="1" applyBorder="1" applyAlignment="1">
      <alignment vertical="center" wrapText="1"/>
    </xf>
    <xf numFmtId="0" fontId="85" fillId="10" borderId="50" xfId="0" applyFont="1" applyFill="1" applyBorder="1" applyAlignment="1">
      <alignment vertical="center"/>
    </xf>
    <xf numFmtId="0" fontId="84" fillId="10" borderId="0" xfId="0" applyFont="1" applyFill="1" applyAlignment="1">
      <alignment vertical="center" wrapText="1"/>
    </xf>
    <xf numFmtId="0" fontId="27" fillId="7" borderId="49" xfId="0" applyFont="1" applyFill="1" applyBorder="1" applyAlignment="1">
      <alignment vertical="center" wrapText="1"/>
    </xf>
    <xf numFmtId="0" fontId="55" fillId="7" borderId="50" xfId="0" applyFont="1" applyFill="1" applyBorder="1" applyAlignment="1">
      <alignment vertical="center"/>
    </xf>
    <xf numFmtId="0" fontId="84" fillId="7" borderId="49" xfId="0" applyFont="1" applyFill="1" applyBorder="1" applyAlignment="1">
      <alignment vertical="center" wrapText="1"/>
    </xf>
    <xf numFmtId="0" fontId="85" fillId="7" borderId="50" xfId="0" applyFont="1" applyFill="1" applyBorder="1" applyAlignment="1">
      <alignment vertical="center"/>
    </xf>
    <xf numFmtId="16" fontId="0" fillId="0" borderId="0" xfId="0" applyNumberFormat="1"/>
    <xf numFmtId="0" fontId="79" fillId="0" borderId="8" xfId="0" applyFont="1" applyBorder="1" applyAlignment="1">
      <alignment horizontal="center" wrapText="1"/>
    </xf>
    <xf numFmtId="0" fontId="49" fillId="0" borderId="8" xfId="0" applyFont="1" applyBorder="1"/>
    <xf numFmtId="0" fontId="12" fillId="0" borderId="8" xfId="0" applyFont="1" applyBorder="1" applyAlignment="1">
      <alignment horizontal="center"/>
    </xf>
    <xf numFmtId="0" fontId="80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 textRotation="90"/>
    </xf>
    <xf numFmtId="0" fontId="4" fillId="0" borderId="8" xfId="0" applyFont="1" applyBorder="1" applyAlignment="1">
      <alignment horizontal="center"/>
    </xf>
    <xf numFmtId="0" fontId="0" fillId="0" borderId="8" xfId="0" applyBorder="1"/>
    <xf numFmtId="0" fontId="6" fillId="0" borderId="8" xfId="0" applyFont="1" applyBorder="1" applyAlignment="1">
      <alignment horizontal="center"/>
    </xf>
    <xf numFmtId="0" fontId="4" fillId="0" borderId="8" xfId="0" applyFont="1" applyBorder="1"/>
    <xf numFmtId="0" fontId="5" fillId="2" borderId="8" xfId="0" applyFont="1" applyFill="1" applyBorder="1"/>
  </cellXfs>
  <cellStyles count="7">
    <cellStyle name="Normální" xfId="0" builtinId="0"/>
    <cellStyle name="Normální 2" xfId="6" xr:uid="{1303D05F-B924-4526-8AEE-46C587F29A4B}"/>
    <cellStyle name="normální_podzim &amp; jaro_1" xfId="4" xr:uid="{17C55FD4-82F5-4518-A4BF-63534FD99BA5}"/>
    <cellStyle name="normální_Přehled " xfId="3" xr:uid="{3DAFC422-3D09-4EC3-A38D-2D7C47463DC6}"/>
    <cellStyle name="normální_Sešit1" xfId="2" xr:uid="{AF5BBC5B-9FF0-4682-990D-89DEC9109153}"/>
    <cellStyle name="normální_Výsledky kol" xfId="5" xr:uid="{1B532A22-4F95-454B-BCDF-6399EE62ABCE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3.xml"/><Relationship Id="rId18" Type="http://schemas.openxmlformats.org/officeDocument/2006/relationships/worksheet" Target="worksheets/sheet11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4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2.xml"/><Relationship Id="rId17" Type="http://schemas.openxmlformats.org/officeDocument/2006/relationships/chartsheet" Target="chartsheets/sheet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6.xml"/><Relationship Id="rId20" Type="http://schemas.openxmlformats.org/officeDocument/2006/relationships/worksheet" Target="worksheets/sheet13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5.xml"/><Relationship Id="rId23" Type="http://schemas.openxmlformats.org/officeDocument/2006/relationships/worksheet" Target="worksheets/sheet16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4.xml"/><Relationship Id="rId22" Type="http://schemas.openxmlformats.org/officeDocument/2006/relationships/worksheet" Target="worksheets/sheet15.xml"/><Relationship Id="rId27" Type="http://schemas.openxmlformats.org/officeDocument/2006/relationships/connections" Target="connections.xml"/><Relationship Id="rId30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2000">
                <a:latin typeface="Arial CE" pitchFamily="34" charset="0"/>
                <a:cs typeface="Arial CE" pitchFamily="34" charset="0"/>
              </a:defRPr>
            </a:pPr>
            <a:r>
              <a:rPr lang="cs-CZ" sz="2000">
                <a:latin typeface="Arial CE" pitchFamily="34" charset="0"/>
                <a:cs typeface="Arial CE" pitchFamily="34" charset="0"/>
              </a:rPr>
              <a:t>Branky a nahrávky - O pohár města Telče - 2. liga - 2018/2019</a:t>
            </a:r>
          </a:p>
        </c:rich>
      </c:tx>
      <c:overlay val="0"/>
    </c:title>
    <c:autoTitleDeleted val="0"/>
    <c:view3D>
      <c:rotX val="15"/>
      <c:hPercent val="58"/>
      <c:rotY val="20"/>
      <c:depthPercent val="100"/>
      <c:rAngAx val="1"/>
    </c:view3D>
    <c:floor>
      <c:thickness val="0"/>
    </c:floor>
    <c:sideWall>
      <c:thickness val="0"/>
      <c:spPr>
        <a:gradFill flip="none" rotWithShape="1">
          <a:gsLst>
            <a:gs pos="7000">
              <a:schemeClr val="accent1">
                <a:tint val="660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8100000" scaled="1"/>
          <a:tileRect/>
        </a:gradFill>
      </c:spPr>
    </c:sideWall>
    <c:backWall>
      <c:thickness val="0"/>
      <c:spPr>
        <a:gradFill flip="none" rotWithShape="1">
          <a:gsLst>
            <a:gs pos="7000">
              <a:schemeClr val="accent1">
                <a:tint val="660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81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2.6266122090582825E-2"/>
          <c:y val="6.6313938441995846E-2"/>
          <c:w val="0.97373387790941712"/>
          <c:h val="0.7947812869781550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'DATA - 20182019'!$G$52</c:f>
              <c:strCache>
                <c:ptCount val="1"/>
                <c:pt idx="0">
                  <c:v>branky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- 20182019'!$F$53:$F$68</c:f>
              <c:strCache>
                <c:ptCount val="16"/>
                <c:pt idx="0">
                  <c:v>Bastl Pavel</c:v>
                </c:pt>
                <c:pt idx="1">
                  <c:v>Švarc Petr</c:v>
                </c:pt>
                <c:pt idx="2">
                  <c:v>Vávrů Radim</c:v>
                </c:pt>
                <c:pt idx="3">
                  <c:v>Bastl Josef </c:v>
                </c:pt>
                <c:pt idx="4">
                  <c:v>Chvátal Jan</c:v>
                </c:pt>
                <c:pt idx="5">
                  <c:v>Jánský Radek</c:v>
                </c:pt>
                <c:pt idx="6">
                  <c:v>Kelbler Miloš</c:v>
                </c:pt>
                <c:pt idx="7">
                  <c:v>Kříž Milan</c:v>
                </c:pt>
                <c:pt idx="8">
                  <c:v>Zejda Vojtěch</c:v>
                </c:pt>
                <c:pt idx="9">
                  <c:v>Kříž Bohuslav</c:v>
                </c:pt>
                <c:pt idx="10">
                  <c:v>Plachý Karel</c:v>
                </c:pt>
                <c:pt idx="11">
                  <c:v>Chvátal Pavel </c:v>
                </c:pt>
                <c:pt idx="12">
                  <c:v>Nehyba Roman</c:v>
                </c:pt>
                <c:pt idx="13">
                  <c:v>Jindra Zdeněk</c:v>
                </c:pt>
                <c:pt idx="14">
                  <c:v>Jindra Pavel</c:v>
                </c:pt>
                <c:pt idx="15">
                  <c:v>Krejčí Jiří</c:v>
                </c:pt>
              </c:strCache>
            </c:strRef>
          </c:cat>
          <c:val>
            <c:numRef>
              <c:f>'DATA - 20182019'!$G$53:$G$68</c:f>
              <c:numCache>
                <c:formatCode>General</c:formatCode>
                <c:ptCount val="16"/>
                <c:pt idx="0">
                  <c:v>29</c:v>
                </c:pt>
                <c:pt idx="1">
                  <c:v>15</c:v>
                </c:pt>
                <c:pt idx="2">
                  <c:v>14</c:v>
                </c:pt>
                <c:pt idx="3">
                  <c:v>12</c:v>
                </c:pt>
                <c:pt idx="4">
                  <c:v>5</c:v>
                </c:pt>
                <c:pt idx="5">
                  <c:v>11</c:v>
                </c:pt>
                <c:pt idx="6">
                  <c:v>7</c:v>
                </c:pt>
                <c:pt idx="7">
                  <c:v>9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52-4B3A-816B-931AECAAE842}"/>
            </c:ext>
          </c:extLst>
        </c:ser>
        <c:ser>
          <c:idx val="1"/>
          <c:order val="1"/>
          <c:tx>
            <c:strRef>
              <c:f>'DATA - 20182019'!$H$29</c:f>
              <c:strCache>
                <c:ptCount val="1"/>
                <c:pt idx="0">
                  <c:v>nahrávky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- 20182019'!$F$53:$F$68</c:f>
              <c:strCache>
                <c:ptCount val="16"/>
                <c:pt idx="0">
                  <c:v>Bastl Pavel</c:v>
                </c:pt>
                <c:pt idx="1">
                  <c:v>Švarc Petr</c:v>
                </c:pt>
                <c:pt idx="2">
                  <c:v>Vávrů Radim</c:v>
                </c:pt>
                <c:pt idx="3">
                  <c:v>Bastl Josef </c:v>
                </c:pt>
                <c:pt idx="4">
                  <c:v>Chvátal Jan</c:v>
                </c:pt>
                <c:pt idx="5">
                  <c:v>Jánský Radek</c:v>
                </c:pt>
                <c:pt idx="6">
                  <c:v>Kelbler Miloš</c:v>
                </c:pt>
                <c:pt idx="7">
                  <c:v>Kříž Milan</c:v>
                </c:pt>
                <c:pt idx="8">
                  <c:v>Zejda Vojtěch</c:v>
                </c:pt>
                <c:pt idx="9">
                  <c:v>Kříž Bohuslav</c:v>
                </c:pt>
                <c:pt idx="10">
                  <c:v>Plachý Karel</c:v>
                </c:pt>
                <c:pt idx="11">
                  <c:v>Chvátal Pavel </c:v>
                </c:pt>
                <c:pt idx="12">
                  <c:v>Nehyba Roman</c:v>
                </c:pt>
                <c:pt idx="13">
                  <c:v>Jindra Zdeněk</c:v>
                </c:pt>
                <c:pt idx="14">
                  <c:v>Jindra Pavel</c:v>
                </c:pt>
                <c:pt idx="15">
                  <c:v>Krejčí Jiří</c:v>
                </c:pt>
              </c:strCache>
            </c:strRef>
          </c:cat>
          <c:val>
            <c:numRef>
              <c:f>'DATA - 20182019'!$H$53:$H$68</c:f>
              <c:numCache>
                <c:formatCode>General</c:formatCode>
                <c:ptCount val="16"/>
                <c:pt idx="0">
                  <c:v>10</c:v>
                </c:pt>
                <c:pt idx="1">
                  <c:v>17</c:v>
                </c:pt>
                <c:pt idx="2">
                  <c:v>8</c:v>
                </c:pt>
                <c:pt idx="3">
                  <c:v>8</c:v>
                </c:pt>
                <c:pt idx="4">
                  <c:v>13</c:v>
                </c:pt>
                <c:pt idx="5">
                  <c:v>4</c:v>
                </c:pt>
                <c:pt idx="6">
                  <c:v>8</c:v>
                </c:pt>
                <c:pt idx="7">
                  <c:v>5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52-4B3A-816B-931AECAAE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235392"/>
        <c:axId val="42236928"/>
        <c:axId val="0"/>
      </c:bar3DChart>
      <c:catAx>
        <c:axId val="4223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700000" vert="horz"/>
          <a:lstStyle/>
          <a:p>
            <a:pPr>
              <a:defRPr sz="1100" b="1" i="1"/>
            </a:pPr>
            <a:endParaRPr lang="cs-CZ"/>
          </a:p>
        </c:txPr>
        <c:crossAx val="42236928"/>
        <c:crosses val="autoZero"/>
        <c:auto val="1"/>
        <c:lblAlgn val="ctr"/>
        <c:lblOffset val="100"/>
        <c:noMultiLvlLbl val="0"/>
      </c:catAx>
      <c:valAx>
        <c:axId val="422369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 i="1"/>
            </a:pPr>
            <a:endParaRPr lang="cs-CZ"/>
          </a:p>
        </c:txPr>
        <c:crossAx val="42235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325498935274601"/>
          <c:y val="0.10966848507782606"/>
          <c:w val="0.21254612984697668"/>
          <c:h val="3.8000366322569416E-2"/>
        </c:manualLayout>
      </c:layout>
      <c:overlay val="0"/>
      <c:txPr>
        <a:bodyPr/>
        <a:lstStyle/>
        <a:p>
          <a:pPr>
            <a:defRPr sz="1200" i="1"/>
          </a:pPr>
          <a:endParaRPr lang="cs-CZ"/>
        </a:p>
      </c:txPr>
    </c:legend>
    <c:plotVisOnly val="1"/>
    <c:dispBlanksAs val="gap"/>
    <c:showDLblsOverMax val="0"/>
  </c:chart>
  <c:spPr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2000">
                <a:latin typeface="Arial CE" pitchFamily="34" charset="0"/>
                <a:cs typeface="Arial CE" pitchFamily="34" charset="0"/>
              </a:defRPr>
            </a:pPr>
            <a:r>
              <a:rPr lang="cs-CZ" sz="2000">
                <a:latin typeface="Arial CE" pitchFamily="34" charset="0"/>
                <a:cs typeface="Arial CE" pitchFamily="34" charset="0"/>
              </a:rPr>
              <a:t>Kanadské</a:t>
            </a:r>
            <a:r>
              <a:rPr lang="cs-CZ" sz="2000" baseline="0">
                <a:latin typeface="Arial CE" pitchFamily="34" charset="0"/>
                <a:cs typeface="Arial CE" pitchFamily="34" charset="0"/>
              </a:rPr>
              <a:t> bodování </a:t>
            </a:r>
            <a:r>
              <a:rPr lang="cs-CZ" sz="2000">
                <a:latin typeface="Arial CE" pitchFamily="34" charset="0"/>
                <a:cs typeface="Arial CE" pitchFamily="34" charset="0"/>
              </a:rPr>
              <a:t>- O pohár města Telče - 2. liga - 2018/2019</a:t>
            </a:r>
          </a:p>
        </c:rich>
      </c:tx>
      <c:overlay val="0"/>
    </c:title>
    <c:autoTitleDeleted val="0"/>
    <c:view3D>
      <c:rotX val="15"/>
      <c:hPercent val="58"/>
      <c:rotY val="20"/>
      <c:depthPercent val="100"/>
      <c:rAngAx val="1"/>
    </c:view3D>
    <c:floor>
      <c:thickness val="0"/>
    </c:floor>
    <c:sideWall>
      <c:thickness val="0"/>
      <c:spPr>
        <a:gradFill flip="none" rotWithShape="1">
          <a:gsLst>
            <a:gs pos="7000">
              <a:schemeClr val="accent1">
                <a:tint val="660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8100000" scaled="1"/>
          <a:tileRect/>
        </a:gradFill>
      </c:spPr>
    </c:sideWall>
    <c:backWall>
      <c:thickness val="0"/>
      <c:spPr>
        <a:gradFill flip="none" rotWithShape="1">
          <a:gsLst>
            <a:gs pos="7000">
              <a:schemeClr val="accent1">
                <a:tint val="660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81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2.6266122090582825E-2"/>
          <c:y val="6.6313938441995846E-2"/>
          <c:w val="0.97373387790941712"/>
          <c:h val="0.7947812869781550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'DATA - 20182019'!$I$52</c:f>
              <c:strCache>
                <c:ptCount val="1"/>
                <c:pt idx="0">
                  <c:v>body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7685150557122031E-3"/>
                  <c:y val="6.27455268697425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C7-47D6-814B-DE59D2DAE6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- 20182019'!$F$53:$F$68</c:f>
              <c:strCache>
                <c:ptCount val="16"/>
                <c:pt idx="0">
                  <c:v>Bastl Pavel</c:v>
                </c:pt>
                <c:pt idx="1">
                  <c:v>Švarc Petr</c:v>
                </c:pt>
                <c:pt idx="2">
                  <c:v>Vávrů Radim</c:v>
                </c:pt>
                <c:pt idx="3">
                  <c:v>Bastl Josef </c:v>
                </c:pt>
                <c:pt idx="4">
                  <c:v>Chvátal Jan</c:v>
                </c:pt>
                <c:pt idx="5">
                  <c:v>Jánský Radek</c:v>
                </c:pt>
                <c:pt idx="6">
                  <c:v>Kelbler Miloš</c:v>
                </c:pt>
                <c:pt idx="7">
                  <c:v>Kříž Milan</c:v>
                </c:pt>
                <c:pt idx="8">
                  <c:v>Zejda Vojtěch</c:v>
                </c:pt>
                <c:pt idx="9">
                  <c:v>Kříž Bohuslav</c:v>
                </c:pt>
                <c:pt idx="10">
                  <c:v>Plachý Karel</c:v>
                </c:pt>
                <c:pt idx="11">
                  <c:v>Chvátal Pavel </c:v>
                </c:pt>
                <c:pt idx="12">
                  <c:v>Nehyba Roman</c:v>
                </c:pt>
                <c:pt idx="13">
                  <c:v>Jindra Zdeněk</c:v>
                </c:pt>
                <c:pt idx="14">
                  <c:v>Jindra Pavel</c:v>
                </c:pt>
                <c:pt idx="15">
                  <c:v>Krejčí Jiří</c:v>
                </c:pt>
              </c:strCache>
            </c:strRef>
          </c:cat>
          <c:val>
            <c:numRef>
              <c:f>'DATA - 20182019'!$I$53:$I$68</c:f>
              <c:numCache>
                <c:formatCode>General</c:formatCode>
                <c:ptCount val="16"/>
                <c:pt idx="0">
                  <c:v>39</c:v>
                </c:pt>
                <c:pt idx="1">
                  <c:v>32</c:v>
                </c:pt>
                <c:pt idx="2">
                  <c:v>22</c:v>
                </c:pt>
                <c:pt idx="3">
                  <c:v>20</c:v>
                </c:pt>
                <c:pt idx="4">
                  <c:v>18</c:v>
                </c:pt>
                <c:pt idx="5">
                  <c:v>15</c:v>
                </c:pt>
                <c:pt idx="6">
                  <c:v>15</c:v>
                </c:pt>
                <c:pt idx="7">
                  <c:v>14</c:v>
                </c:pt>
                <c:pt idx="8">
                  <c:v>13</c:v>
                </c:pt>
                <c:pt idx="9">
                  <c:v>10</c:v>
                </c:pt>
                <c:pt idx="10">
                  <c:v>9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C7-47D6-814B-DE59D2DAE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442688"/>
        <c:axId val="83452672"/>
        <c:axId val="0"/>
      </c:bar3DChart>
      <c:catAx>
        <c:axId val="8344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700000" vert="horz"/>
          <a:lstStyle/>
          <a:p>
            <a:pPr>
              <a:defRPr sz="1100" b="1" i="1"/>
            </a:pPr>
            <a:endParaRPr lang="cs-CZ"/>
          </a:p>
        </c:txPr>
        <c:crossAx val="83452672"/>
        <c:crosses val="autoZero"/>
        <c:auto val="1"/>
        <c:lblAlgn val="ctr"/>
        <c:lblOffset val="100"/>
        <c:noMultiLvlLbl val="0"/>
      </c:catAx>
      <c:valAx>
        <c:axId val="834526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 i="1"/>
            </a:pPr>
            <a:endParaRPr lang="cs-CZ"/>
          </a:p>
        </c:txPr>
        <c:crossAx val="83442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Branky, nahrávky -  O pohár města Telče - 2. liga - 2018/2019</a:t>
            </a:r>
          </a:p>
          <a:p>
            <a:pPr>
              <a:defRPr/>
            </a:pPr>
            <a:endParaRPr lang="cs-CZ"/>
          </a:p>
        </c:rich>
      </c:tx>
      <c:layout>
        <c:manualLayout>
          <c:xMode val="edge"/>
          <c:yMode val="edge"/>
          <c:x val="0.30609111714143078"/>
          <c:y val="2.5542418482956083E-3"/>
        </c:manualLayout>
      </c:layout>
      <c:overlay val="0"/>
    </c:title>
    <c:autoTitleDeleted val="0"/>
    <c:view3D>
      <c:rotX val="15"/>
      <c:hPercent val="31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7000">
              <a:schemeClr val="accent1">
                <a:tint val="660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8100000" scaled="1"/>
        </a:gradFill>
      </c:spPr>
    </c:sideWall>
    <c:backWall>
      <c:thickness val="0"/>
      <c:spPr>
        <a:gradFill>
          <a:gsLst>
            <a:gs pos="7000">
              <a:schemeClr val="accent1">
                <a:tint val="660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8100000" scaled="1"/>
        </a:gradFill>
      </c:spPr>
    </c:backWall>
    <c:plotArea>
      <c:layout>
        <c:manualLayout>
          <c:layoutTarget val="inner"/>
          <c:xMode val="edge"/>
          <c:yMode val="edge"/>
          <c:x val="4.1961139038411158E-2"/>
          <c:y val="5.5898600449238514E-2"/>
          <c:w val="0.95552554045730143"/>
          <c:h val="0.3767183747700828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'DATA - 20182019'!$L$52</c:f>
              <c:strCache>
                <c:ptCount val="1"/>
                <c:pt idx="0">
                  <c:v>branky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310084825636193E-2"/>
                  <c:y val="6.2992125984251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15-4042-833C-97ACD5CD09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- 20182019'!$K$53:$K$68</c:f>
              <c:strCache>
                <c:ptCount val="16"/>
                <c:pt idx="0">
                  <c:v>Bastl Pavel</c:v>
                </c:pt>
                <c:pt idx="1">
                  <c:v>Švarc Petr</c:v>
                </c:pt>
                <c:pt idx="2">
                  <c:v>Vávrů Radim</c:v>
                </c:pt>
                <c:pt idx="3">
                  <c:v>Bastl Josef </c:v>
                </c:pt>
                <c:pt idx="4">
                  <c:v>Jánský Radek</c:v>
                </c:pt>
                <c:pt idx="5">
                  <c:v>Kříž Milan</c:v>
                </c:pt>
                <c:pt idx="6">
                  <c:v>Kelbler Miloš</c:v>
                </c:pt>
                <c:pt idx="7">
                  <c:v>Zejda Vojtěch</c:v>
                </c:pt>
                <c:pt idx="8">
                  <c:v>Chvátal Jan</c:v>
                </c:pt>
                <c:pt idx="9">
                  <c:v>Chvátal Pavel </c:v>
                </c:pt>
                <c:pt idx="10">
                  <c:v>Kříž Bohuslav</c:v>
                </c:pt>
                <c:pt idx="11">
                  <c:v>Jindra Zdeněk</c:v>
                </c:pt>
                <c:pt idx="12">
                  <c:v>Nehyba Roman</c:v>
                </c:pt>
                <c:pt idx="13">
                  <c:v>Jindra Pavel</c:v>
                </c:pt>
                <c:pt idx="14">
                  <c:v>Krejčí Jiří</c:v>
                </c:pt>
                <c:pt idx="15">
                  <c:v>Plachý Karel</c:v>
                </c:pt>
              </c:strCache>
            </c:strRef>
          </c:cat>
          <c:val>
            <c:numRef>
              <c:f>'DATA - 20182019'!$L$53:$L$68</c:f>
              <c:numCache>
                <c:formatCode>General</c:formatCode>
                <c:ptCount val="16"/>
                <c:pt idx="0">
                  <c:v>29</c:v>
                </c:pt>
                <c:pt idx="1">
                  <c:v>15</c:v>
                </c:pt>
                <c:pt idx="2">
                  <c:v>14</c:v>
                </c:pt>
                <c:pt idx="3">
                  <c:v>12</c:v>
                </c:pt>
                <c:pt idx="4">
                  <c:v>11</c:v>
                </c:pt>
                <c:pt idx="5">
                  <c:v>9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15-4042-833C-97ACD5CD09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3145856"/>
        <c:axId val="83161088"/>
        <c:axId val="0"/>
      </c:bar3DChart>
      <c:catAx>
        <c:axId val="8314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840000" vert="horz"/>
          <a:lstStyle/>
          <a:p>
            <a:pPr>
              <a:defRPr sz="1100" b="0" i="1"/>
            </a:pPr>
            <a:endParaRPr lang="cs-CZ"/>
          </a:p>
        </c:txPr>
        <c:crossAx val="8316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161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b="1" i="1"/>
            </a:pPr>
            <a:endParaRPr lang="cs-CZ"/>
          </a:p>
        </c:txPr>
        <c:crossAx val="83145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hPercent val="31"/>
      <c:rotY val="20"/>
      <c:depthPercent val="100"/>
      <c:rAngAx val="1"/>
    </c:view3D>
    <c:floor>
      <c:thickness val="0"/>
    </c:floor>
    <c:sideWall>
      <c:thickness val="0"/>
    </c:sideWall>
    <c:backWall>
      <c:thickness val="0"/>
      <c:spPr>
        <a:gradFill>
          <a:gsLst>
            <a:gs pos="7000">
              <a:schemeClr val="accent1">
                <a:tint val="660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8100000" scaled="1"/>
        </a:gradFill>
      </c:spPr>
    </c:backWall>
    <c:plotArea>
      <c:layout>
        <c:manualLayout>
          <c:layoutTarget val="inner"/>
          <c:xMode val="edge"/>
          <c:yMode val="edge"/>
          <c:x val="2.6714855741995492E-2"/>
          <c:y val="3.2772161544323088E-2"/>
          <c:w val="0.9732851442580045"/>
          <c:h val="0.789555837778342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'[1]DATA - 20182019'!$O$52</c:f>
              <c:strCache>
                <c:ptCount val="1"/>
                <c:pt idx="0">
                  <c:v>nahrávky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'[1]DATA - 20182019'!$N$53:$N$66</c:f>
              <c:strCache>
                <c:ptCount val="14"/>
                <c:pt idx="0">
                  <c:v>Švarc Petr</c:v>
                </c:pt>
                <c:pt idx="1">
                  <c:v>Chvátal Jan</c:v>
                </c:pt>
                <c:pt idx="2">
                  <c:v>Bastl Pavel</c:v>
                </c:pt>
                <c:pt idx="3">
                  <c:v>Bastl Josef </c:v>
                </c:pt>
                <c:pt idx="4">
                  <c:v>Kelbler Miloš</c:v>
                </c:pt>
                <c:pt idx="5">
                  <c:v>Plachý Karel</c:v>
                </c:pt>
                <c:pt idx="6">
                  <c:v>Vávrů Radim</c:v>
                </c:pt>
                <c:pt idx="7">
                  <c:v>Kříž Bohuslav</c:v>
                </c:pt>
                <c:pt idx="8">
                  <c:v>Zejda Vojtěch</c:v>
                </c:pt>
                <c:pt idx="9">
                  <c:v>Kříž Milan</c:v>
                </c:pt>
                <c:pt idx="10">
                  <c:v>Jánský Radek</c:v>
                </c:pt>
                <c:pt idx="11">
                  <c:v>Chvátal Pavel </c:v>
                </c:pt>
                <c:pt idx="12">
                  <c:v>Nehyba Roman</c:v>
                </c:pt>
                <c:pt idx="13">
                  <c:v>Jindra Zdeněk</c:v>
                </c:pt>
              </c:strCache>
            </c:strRef>
          </c:cat>
          <c:val>
            <c:numRef>
              <c:f>'[1]DATA - 20182019'!$O$53:$O$66</c:f>
              <c:numCache>
                <c:formatCode>General</c:formatCode>
                <c:ptCount val="14"/>
                <c:pt idx="0">
                  <c:v>17</c:v>
                </c:pt>
                <c:pt idx="1">
                  <c:v>13</c:v>
                </c:pt>
                <c:pt idx="2">
                  <c:v>10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7</c:v>
                </c:pt>
                <c:pt idx="8">
                  <c:v>7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D2-4415-A24E-0B228E4A6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071744"/>
        <c:axId val="83073280"/>
        <c:axId val="0"/>
      </c:bar3DChart>
      <c:catAx>
        <c:axId val="8307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1020000" vert="horz"/>
          <a:lstStyle/>
          <a:p>
            <a:pPr>
              <a:defRPr sz="1100" b="0" i="1"/>
            </a:pPr>
            <a:endParaRPr lang="cs-CZ"/>
          </a:p>
        </c:txPr>
        <c:crossAx val="83073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073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b="1" i="1"/>
            </a:pPr>
            <a:endParaRPr lang="cs-CZ"/>
          </a:p>
        </c:txPr>
        <c:crossAx val="830717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0.98425196899999956" l="0.78740157499999996" r="0.78740157499999996" t="0.98425196899999956" header="0.49212598450000239" footer="0.49212598450000239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 sz="2000">
                <a:latin typeface="Arial CE" pitchFamily="34" charset="0"/>
                <a:cs typeface="Arial CE" pitchFamily="34" charset="0"/>
              </a:defRPr>
            </a:pPr>
            <a:r>
              <a:rPr lang="cs-CZ" sz="2000">
                <a:latin typeface="Arial CE" pitchFamily="34" charset="0"/>
                <a:cs typeface="Arial CE" pitchFamily="34" charset="0"/>
              </a:rPr>
              <a:t>Odehrané zápasy - O pohár města Telče - 2. liga - 2018/2019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860278686458556"/>
          <c:y val="9.4698327285891767E-2"/>
          <c:w val="0.87498791464626247"/>
          <c:h val="0.8605165420153202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'DATA - 20182019'!$C$52</c:f>
              <c:strCache>
                <c:ptCount val="1"/>
                <c:pt idx="0">
                  <c:v>z.s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1"/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- 20182019'!$B$53:$B$70</c:f>
              <c:strCache>
                <c:ptCount val="18"/>
                <c:pt idx="0">
                  <c:v>Bastl Josef </c:v>
                </c:pt>
                <c:pt idx="1">
                  <c:v>Bastl Pavel</c:v>
                </c:pt>
                <c:pt idx="2">
                  <c:v>Chvátal Pavel </c:v>
                </c:pt>
                <c:pt idx="3">
                  <c:v>Kelbler Miloš</c:v>
                </c:pt>
                <c:pt idx="4">
                  <c:v>Kříž Milan</c:v>
                </c:pt>
                <c:pt idx="5">
                  <c:v>Vávrů Radim</c:v>
                </c:pt>
                <c:pt idx="6">
                  <c:v>Plachý Karel</c:v>
                </c:pt>
                <c:pt idx="7">
                  <c:v>Chvátal Jan</c:v>
                </c:pt>
                <c:pt idx="8">
                  <c:v>Kříž Bohuslav</c:v>
                </c:pt>
                <c:pt idx="9">
                  <c:v>Švarc Petr</c:v>
                </c:pt>
                <c:pt idx="10">
                  <c:v>Zejda Vojtěch</c:v>
                </c:pt>
                <c:pt idx="11">
                  <c:v>Havlík Petr</c:v>
                </c:pt>
                <c:pt idx="12">
                  <c:v>Jánský Radek</c:v>
                </c:pt>
                <c:pt idx="13">
                  <c:v>Nehyba Roman</c:v>
                </c:pt>
                <c:pt idx="14">
                  <c:v>Krejčí Jiří</c:v>
                </c:pt>
                <c:pt idx="15">
                  <c:v>Jindra Pavel</c:v>
                </c:pt>
                <c:pt idx="16">
                  <c:v>Jindra Zdeněk</c:v>
                </c:pt>
                <c:pt idx="17">
                  <c:v>Přívětivý Josef</c:v>
                </c:pt>
              </c:strCache>
            </c:strRef>
          </c:cat>
          <c:val>
            <c:numRef>
              <c:f>'DATA - 20182019'!$C$53:$C$70</c:f>
              <c:numCache>
                <c:formatCode>General</c:formatCode>
                <c:ptCount val="18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15</c:v>
                </c:pt>
                <c:pt idx="12">
                  <c:v>15</c:v>
                </c:pt>
                <c:pt idx="13">
                  <c:v>6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B-4111-9C3B-DE8871E50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40"/>
        <c:axId val="83176064"/>
        <c:axId val="83181952"/>
      </c:barChart>
      <c:catAx>
        <c:axId val="831760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1100" b="1" i="1"/>
            </a:pPr>
            <a:endParaRPr lang="cs-CZ"/>
          </a:p>
        </c:txPr>
        <c:crossAx val="83181952"/>
        <c:crosses val="autoZero"/>
        <c:auto val="1"/>
        <c:lblAlgn val="ctr"/>
        <c:lblOffset val="100"/>
        <c:noMultiLvlLbl val="0"/>
      </c:catAx>
      <c:valAx>
        <c:axId val="8318195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1"/>
            </a:pPr>
            <a:endParaRPr lang="cs-CZ"/>
          </a:p>
        </c:txPr>
        <c:crossAx val="83176064"/>
        <c:crosses val="max"/>
        <c:crossBetween val="between"/>
      </c:valAx>
      <c:spPr>
        <a:gradFill>
          <a:gsLst>
            <a:gs pos="21000">
              <a:schemeClr val="bg1"/>
            </a:gs>
            <a:gs pos="100000">
              <a:schemeClr val="tx2">
                <a:lumMod val="40000"/>
                <a:lumOff val="60000"/>
              </a:schemeClr>
            </a:gs>
          </a:gsLst>
          <a:lin ang="2700000" scaled="1"/>
        </a:gradFill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Četnost branek  v minutách - O pohár města Telče - 2. liga - 2018/2019</a:t>
            </a:r>
          </a:p>
        </c:rich>
      </c:tx>
      <c:layout>
        <c:manualLayout>
          <c:xMode val="edge"/>
          <c:yMode val="edge"/>
          <c:x val="0.17227557411273486"/>
          <c:y val="1.1280315848843767E-2"/>
        </c:manualLayout>
      </c:layout>
      <c:overlay val="0"/>
    </c:title>
    <c:autoTitleDeleted val="0"/>
    <c:view3D>
      <c:rotX val="15"/>
      <c:hPercent val="59"/>
      <c:rotY val="20"/>
      <c:depthPercent val="100"/>
      <c:rAngAx val="1"/>
    </c:view3D>
    <c:floor>
      <c:thickness val="0"/>
    </c:floor>
    <c:sideWall>
      <c:thickness val="0"/>
      <c:spPr>
        <a:gradFill flip="none" rotWithShape="1">
          <a:gsLst>
            <a:gs pos="2000">
              <a:schemeClr val="accent2"/>
            </a:gs>
            <a:gs pos="36000">
              <a:srgbClr val="FFFFC0"/>
            </a:gs>
          </a:gsLst>
          <a:lin ang="13500000" scaled="1"/>
          <a:tileRect/>
        </a:gradFill>
      </c:spPr>
    </c:sideWall>
    <c:backWall>
      <c:thickness val="0"/>
      <c:spPr>
        <a:gradFill flip="none" rotWithShape="1">
          <a:gsLst>
            <a:gs pos="2000">
              <a:schemeClr val="accent2"/>
            </a:gs>
            <a:gs pos="36000">
              <a:srgbClr val="FFFFC0"/>
            </a:gs>
          </a:gsLst>
          <a:lin ang="135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3.7119682073639103E-2"/>
          <c:y val="5.7529610829103919E-2"/>
          <c:w val="0.96036933236452793"/>
          <c:h val="0.8085200635187059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 Č'!$L$6</c:f>
              <c:strCache>
                <c:ptCount val="1"/>
                <c:pt idx="0">
                  <c:v>branky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 Č'!$J$8:$J$25</c:f>
              <c:strCache>
                <c:ptCount val="18"/>
                <c:pt idx="0">
                  <c:v>Bastl Josef </c:v>
                </c:pt>
                <c:pt idx="1">
                  <c:v>Bastl Pavel</c:v>
                </c:pt>
                <c:pt idx="2">
                  <c:v>Havlík Petr</c:v>
                </c:pt>
                <c:pt idx="3">
                  <c:v>Chvátal Jan</c:v>
                </c:pt>
                <c:pt idx="4">
                  <c:v>Chvátal Pavel </c:v>
                </c:pt>
                <c:pt idx="5">
                  <c:v>Jánský Radek</c:v>
                </c:pt>
                <c:pt idx="6">
                  <c:v>Jindra Pavel</c:v>
                </c:pt>
                <c:pt idx="7">
                  <c:v>Kelbler Miloš</c:v>
                </c:pt>
                <c:pt idx="8">
                  <c:v>Krejčí Jiří</c:v>
                </c:pt>
                <c:pt idx="9">
                  <c:v>Kříž Bohuslav</c:v>
                </c:pt>
                <c:pt idx="10">
                  <c:v>Kříž Milan</c:v>
                </c:pt>
                <c:pt idx="11">
                  <c:v>Nehyba Roman</c:v>
                </c:pt>
                <c:pt idx="12">
                  <c:v>Novák Vojtěch </c:v>
                </c:pt>
                <c:pt idx="13">
                  <c:v>Plachý Karel</c:v>
                </c:pt>
                <c:pt idx="14">
                  <c:v>Přívětivý Josef</c:v>
                </c:pt>
                <c:pt idx="15">
                  <c:v>Švarc Petr</c:v>
                </c:pt>
                <c:pt idx="16">
                  <c:v>Vávrů Radim</c:v>
                </c:pt>
                <c:pt idx="17">
                  <c:v>Zejda Vojtěch</c:v>
                </c:pt>
              </c:strCache>
            </c:strRef>
          </c:cat>
          <c:val>
            <c:numRef>
              <c:f>'T Č'!$L$8:$L$25</c:f>
              <c:numCache>
                <c:formatCode>0.00</c:formatCode>
                <c:ptCount val="18"/>
                <c:pt idx="0">
                  <c:v>0.66666666666666663</c:v>
                </c:pt>
                <c:pt idx="1">
                  <c:v>1.6111111111111112</c:v>
                </c:pt>
                <c:pt idx="2">
                  <c:v>0</c:v>
                </c:pt>
                <c:pt idx="3">
                  <c:v>0.3125</c:v>
                </c:pt>
                <c:pt idx="4">
                  <c:v>0.16666666666666666</c:v>
                </c:pt>
                <c:pt idx="5">
                  <c:v>0.73333333333333328</c:v>
                </c:pt>
                <c:pt idx="6">
                  <c:v>0.5</c:v>
                </c:pt>
                <c:pt idx="7">
                  <c:v>1</c:v>
                </c:pt>
                <c:pt idx="8">
                  <c:v>0.3888888888888889</c:v>
                </c:pt>
                <c:pt idx="9">
                  <c:v>0.25</c:v>
                </c:pt>
                <c:pt idx="10">
                  <c:v>0.1875</c:v>
                </c:pt>
                <c:pt idx="11">
                  <c:v>0.5</c:v>
                </c:pt>
                <c:pt idx="12">
                  <c:v>0.33333333333333331</c:v>
                </c:pt>
                <c:pt idx="13">
                  <c:v>0</c:v>
                </c:pt>
                <c:pt idx="14">
                  <c:v>5.8823529411764705E-2</c:v>
                </c:pt>
                <c:pt idx="15">
                  <c:v>0</c:v>
                </c:pt>
                <c:pt idx="16">
                  <c:v>0.9375</c:v>
                </c:pt>
                <c:pt idx="17">
                  <c:v>0.77777777777777779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0-44B7-A7BA-9244C338D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313600"/>
        <c:axId val="84315136"/>
        <c:axId val="0"/>
      </c:bar3DChart>
      <c:catAx>
        <c:axId val="8431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2700000" vert="horz"/>
          <a:lstStyle/>
          <a:p>
            <a:pPr>
              <a:defRPr b="1" i="1"/>
            </a:pPr>
            <a:endParaRPr lang="cs-CZ"/>
          </a:p>
        </c:txPr>
        <c:crossAx val="8431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3151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cs-CZ"/>
          </a:p>
        </c:txPr>
        <c:crossAx val="84313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Četnost nahrávky v minutách - O pohár města Telče - 2. liga - 2018/2019</a:t>
            </a:r>
          </a:p>
        </c:rich>
      </c:tx>
      <c:layout>
        <c:manualLayout>
          <c:xMode val="edge"/>
          <c:yMode val="edge"/>
          <c:x val="0.12331629315566324"/>
          <c:y val="2.8801081517366191E-2"/>
        </c:manualLayout>
      </c:layout>
      <c:overlay val="0"/>
    </c:title>
    <c:autoTitleDeleted val="0"/>
    <c:view3D>
      <c:rotX val="15"/>
      <c:hPercent val="52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56000">
              <a:schemeClr val="tx2">
                <a:lumMod val="20000"/>
                <a:lumOff val="80000"/>
              </a:schemeClr>
            </a:gs>
            <a:gs pos="100000">
              <a:srgbClr val="FFFFC0"/>
            </a:gs>
          </a:gsLst>
          <a:lin ang="2700000" scaled="1"/>
        </a:gradFill>
      </c:spPr>
    </c:sideWall>
    <c:backWall>
      <c:thickness val="0"/>
      <c:spPr>
        <a:gradFill>
          <a:gsLst>
            <a:gs pos="56000">
              <a:schemeClr val="tx2">
                <a:lumMod val="20000"/>
                <a:lumOff val="80000"/>
              </a:schemeClr>
            </a:gs>
            <a:gs pos="100000">
              <a:srgbClr val="FFFFC0"/>
            </a:gs>
          </a:gsLst>
          <a:lin ang="2700000" scaled="1"/>
        </a:gradFill>
      </c:spPr>
    </c:backWall>
    <c:plotArea>
      <c:layout>
        <c:manualLayout>
          <c:layoutTarget val="inner"/>
          <c:xMode val="edge"/>
          <c:yMode val="edge"/>
          <c:x val="8.1638010633286226E-2"/>
          <c:y val="7.5882847873185735E-2"/>
          <c:w val="0.90929112322498151"/>
          <c:h val="0.8189853756192363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 Č'!$M$6</c:f>
              <c:strCache>
                <c:ptCount val="1"/>
                <c:pt idx="0">
                  <c:v>nahrávky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 Č'!$J$8:$J$25</c:f>
              <c:strCache>
                <c:ptCount val="18"/>
                <c:pt idx="0">
                  <c:v>Bastl Josef </c:v>
                </c:pt>
                <c:pt idx="1">
                  <c:v>Bastl Pavel</c:v>
                </c:pt>
                <c:pt idx="2">
                  <c:v>Havlík Petr</c:v>
                </c:pt>
                <c:pt idx="3">
                  <c:v>Chvátal Jan</c:v>
                </c:pt>
                <c:pt idx="4">
                  <c:v>Chvátal Pavel </c:v>
                </c:pt>
                <c:pt idx="5">
                  <c:v>Jánský Radek</c:v>
                </c:pt>
                <c:pt idx="6">
                  <c:v>Jindra Pavel</c:v>
                </c:pt>
                <c:pt idx="7">
                  <c:v>Kelbler Miloš</c:v>
                </c:pt>
                <c:pt idx="8">
                  <c:v>Krejčí Jiří</c:v>
                </c:pt>
                <c:pt idx="9">
                  <c:v>Kříž Bohuslav</c:v>
                </c:pt>
                <c:pt idx="10">
                  <c:v>Kříž Milan</c:v>
                </c:pt>
                <c:pt idx="11">
                  <c:v>Nehyba Roman</c:v>
                </c:pt>
                <c:pt idx="12">
                  <c:v>Novák Vojtěch </c:v>
                </c:pt>
                <c:pt idx="13">
                  <c:v>Plachý Karel</c:v>
                </c:pt>
                <c:pt idx="14">
                  <c:v>Přívětivý Josef</c:v>
                </c:pt>
                <c:pt idx="15">
                  <c:v>Švarc Petr</c:v>
                </c:pt>
                <c:pt idx="16">
                  <c:v>Vávrů Radim</c:v>
                </c:pt>
                <c:pt idx="17">
                  <c:v>Zejda Vojtěch</c:v>
                </c:pt>
              </c:strCache>
            </c:strRef>
          </c:cat>
          <c:val>
            <c:numRef>
              <c:f>'T Č'!$M$8:$M$25</c:f>
              <c:numCache>
                <c:formatCode>0.00</c:formatCode>
                <c:ptCount val="18"/>
                <c:pt idx="0">
                  <c:v>0.44444444444444442</c:v>
                </c:pt>
                <c:pt idx="1">
                  <c:v>0.55555555555555558</c:v>
                </c:pt>
                <c:pt idx="2">
                  <c:v>0</c:v>
                </c:pt>
                <c:pt idx="3">
                  <c:v>0.8125</c:v>
                </c:pt>
                <c:pt idx="4">
                  <c:v>0.16666666666666666</c:v>
                </c:pt>
                <c:pt idx="5">
                  <c:v>0.26666666666666666</c:v>
                </c:pt>
                <c:pt idx="6">
                  <c:v>0</c:v>
                </c:pt>
                <c:pt idx="7">
                  <c:v>1</c:v>
                </c:pt>
                <c:pt idx="8">
                  <c:v>0.44444444444444442</c:v>
                </c:pt>
                <c:pt idx="9">
                  <c:v>0</c:v>
                </c:pt>
                <c:pt idx="10">
                  <c:v>0.4375</c:v>
                </c:pt>
                <c:pt idx="11">
                  <c:v>0.27777777777777779</c:v>
                </c:pt>
                <c:pt idx="12">
                  <c:v>0.5</c:v>
                </c:pt>
                <c:pt idx="13">
                  <c:v>0</c:v>
                </c:pt>
                <c:pt idx="14">
                  <c:v>0.47058823529411764</c:v>
                </c:pt>
                <c:pt idx="15">
                  <c:v>0</c:v>
                </c:pt>
                <c:pt idx="16">
                  <c:v>1.0625</c:v>
                </c:pt>
                <c:pt idx="17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44-4679-AF25-8463EB398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775488"/>
        <c:axId val="83777024"/>
        <c:axId val="0"/>
      </c:bar3DChart>
      <c:catAx>
        <c:axId val="8377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780000" vert="horz"/>
          <a:lstStyle/>
          <a:p>
            <a:pPr>
              <a:defRPr b="1" i="1"/>
            </a:pPr>
            <a:endParaRPr lang="cs-CZ"/>
          </a:p>
        </c:txPr>
        <c:crossAx val="83777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7770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b="1" i="1"/>
            </a:pPr>
            <a:endParaRPr lang="cs-CZ"/>
          </a:p>
        </c:txPr>
        <c:crossAx val="837754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Četnost v minutách - O pohár města Telče - 2. liga - 2018/2019</a:t>
            </a:r>
          </a:p>
        </c:rich>
      </c:tx>
      <c:layout>
        <c:manualLayout>
          <c:xMode val="edge"/>
          <c:yMode val="edge"/>
          <c:x val="0.21220217466969724"/>
          <c:y val="2.0304781552237968E-2"/>
        </c:manualLayout>
      </c:layout>
      <c:overlay val="0"/>
    </c:title>
    <c:autoTitleDeleted val="0"/>
    <c:view3D>
      <c:rotX val="15"/>
      <c:hPercent val="52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chemeClr val="accent1">
                <a:lumMod val="40000"/>
                <a:lumOff val="60000"/>
              </a:schemeClr>
            </a:gs>
            <a:gs pos="100000">
              <a:srgbClr val="FFFFC0"/>
            </a:gs>
          </a:gsLst>
          <a:lin ang="2700000" scaled="1"/>
        </a:gradFill>
      </c:spPr>
    </c:sideWall>
    <c:backWall>
      <c:thickness val="0"/>
      <c:spPr>
        <a:gradFill>
          <a:gsLst>
            <a:gs pos="0">
              <a:schemeClr val="accent1">
                <a:lumMod val="40000"/>
                <a:lumOff val="60000"/>
              </a:schemeClr>
            </a:gs>
            <a:gs pos="100000">
              <a:srgbClr val="FFFFC0"/>
            </a:gs>
          </a:gsLst>
          <a:lin ang="2700000" scaled="1"/>
        </a:gradFill>
      </c:spPr>
    </c:backWall>
    <c:plotArea>
      <c:layout>
        <c:manualLayout>
          <c:layoutTarget val="inner"/>
          <c:xMode val="edge"/>
          <c:yMode val="edge"/>
          <c:x val="3.7159234394246766E-2"/>
          <c:y val="0.10204530698889454"/>
          <c:w val="0.96284076560575327"/>
          <c:h val="0.81500989531748003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'T Č'!$N$6</c:f>
              <c:strCache>
                <c:ptCount val="1"/>
                <c:pt idx="0">
                  <c:v>branky+ nahrávky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 Č'!$J$8:$J$25</c:f>
              <c:strCache>
                <c:ptCount val="18"/>
                <c:pt idx="0">
                  <c:v>Bastl Josef </c:v>
                </c:pt>
                <c:pt idx="1">
                  <c:v>Bastl Pavel</c:v>
                </c:pt>
                <c:pt idx="2">
                  <c:v>Havlík Petr</c:v>
                </c:pt>
                <c:pt idx="3">
                  <c:v>Chvátal Jan</c:v>
                </c:pt>
                <c:pt idx="4">
                  <c:v>Chvátal Pavel </c:v>
                </c:pt>
                <c:pt idx="5">
                  <c:v>Jánský Radek</c:v>
                </c:pt>
                <c:pt idx="6">
                  <c:v>Jindra Pavel</c:v>
                </c:pt>
                <c:pt idx="7">
                  <c:v>Kelbler Miloš</c:v>
                </c:pt>
                <c:pt idx="8">
                  <c:v>Krejčí Jiří</c:v>
                </c:pt>
                <c:pt idx="9">
                  <c:v>Kříž Bohuslav</c:v>
                </c:pt>
                <c:pt idx="10">
                  <c:v>Kříž Milan</c:v>
                </c:pt>
                <c:pt idx="11">
                  <c:v>Nehyba Roman</c:v>
                </c:pt>
                <c:pt idx="12">
                  <c:v>Novák Vojtěch </c:v>
                </c:pt>
                <c:pt idx="13">
                  <c:v>Plachý Karel</c:v>
                </c:pt>
                <c:pt idx="14">
                  <c:v>Přívětivý Josef</c:v>
                </c:pt>
                <c:pt idx="15">
                  <c:v>Švarc Petr</c:v>
                </c:pt>
                <c:pt idx="16">
                  <c:v>Vávrů Radim</c:v>
                </c:pt>
                <c:pt idx="17">
                  <c:v>Zejda Vojtěch</c:v>
                </c:pt>
              </c:strCache>
            </c:strRef>
          </c:cat>
          <c:val>
            <c:numRef>
              <c:f>'T Č'!$N$8:$N$25</c:f>
              <c:numCache>
                <c:formatCode>0.00</c:formatCode>
                <c:ptCount val="18"/>
                <c:pt idx="0">
                  <c:v>1.1111111111111112</c:v>
                </c:pt>
                <c:pt idx="1">
                  <c:v>2.1666666666666665</c:v>
                </c:pt>
                <c:pt idx="2">
                  <c:v>0</c:v>
                </c:pt>
                <c:pt idx="3">
                  <c:v>1.125</c:v>
                </c:pt>
                <c:pt idx="4">
                  <c:v>0.33333333333333331</c:v>
                </c:pt>
                <c:pt idx="5">
                  <c:v>1</c:v>
                </c:pt>
                <c:pt idx="6">
                  <c:v>0.5</c:v>
                </c:pt>
                <c:pt idx="7">
                  <c:v>2</c:v>
                </c:pt>
                <c:pt idx="8">
                  <c:v>0.83333333333333337</c:v>
                </c:pt>
                <c:pt idx="9">
                  <c:v>0.25</c:v>
                </c:pt>
                <c:pt idx="10">
                  <c:v>0.625</c:v>
                </c:pt>
                <c:pt idx="11">
                  <c:v>0.77777777777777779</c:v>
                </c:pt>
                <c:pt idx="12">
                  <c:v>0.83333333333333337</c:v>
                </c:pt>
                <c:pt idx="13">
                  <c:v>0</c:v>
                </c:pt>
                <c:pt idx="14">
                  <c:v>0.52941176470588236</c:v>
                </c:pt>
                <c:pt idx="15">
                  <c:v>0</c:v>
                </c:pt>
                <c:pt idx="16">
                  <c:v>2</c:v>
                </c:pt>
                <c:pt idx="17">
                  <c:v>1.2222222222222223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11-42B8-A546-A62B3601B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856000"/>
        <c:axId val="83857792"/>
        <c:axId val="0"/>
      </c:bar3DChart>
      <c:catAx>
        <c:axId val="8385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720000" vert="horz"/>
          <a:lstStyle/>
          <a:p>
            <a:pPr>
              <a:defRPr b="1" i="1"/>
            </a:pPr>
            <a:endParaRPr lang="cs-CZ"/>
          </a:p>
        </c:txPr>
        <c:crossAx val="83857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8577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cs-CZ"/>
          </a:p>
        </c:txPr>
        <c:crossAx val="83856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91C5E5F-F737-48FB-8FEB-81303A92F3AD}">
  <sheetPr>
    <tabColor indexed="42"/>
  </sheetPr>
  <sheetViews>
    <sheetView zoomScale="115" workbookViewId="0"/>
  </sheetViews>
  <pageMargins left="0.25" right="0.25" top="0.75" bottom="0.75" header="0.3" footer="0.3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CBA9B3C-490B-41BD-8969-19296E298DAB}">
  <sheetPr>
    <tabColor indexed="42"/>
  </sheetPr>
  <sheetViews>
    <sheetView zoomScale="115" workbookViewId="0"/>
  </sheetViews>
  <pageMargins left="0.25" right="0.25" top="0.75" bottom="0.75" header="0.3" footer="0.3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55C3609-A425-4CEB-AA36-2133F131F23F}">
  <sheetPr/>
  <sheetViews>
    <sheetView workbookViewId="0"/>
  </sheetViews>
  <pageMargins left="0.25" right="0.25" top="0.75" bottom="0.75" header="0.3" footer="0.3"/>
  <pageSetup paperSize="9" orientation="landscape" horizontalDpi="4294967294" verticalDpi="300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507E6DE-4C39-4522-A9EC-A5B9F412C771}">
  <sheetPr/>
  <sheetViews>
    <sheetView workbookViewId="0"/>
  </sheetViews>
  <pageMargins left="0.25" right="0.25" top="0.75" bottom="0.75" header="0.3" footer="0.3"/>
  <pageSetup paperSize="9" orientation="landscape" horizontalDpi="4294967294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D0423B0-FD75-4F26-A02C-4A80855C5263}">
  <sheetPr/>
  <sheetViews>
    <sheetView workbookViewId="0"/>
  </sheetViews>
  <pageMargins left="0.25" right="0.25" top="0.75" bottom="0.75" header="0.3" footer="0.3"/>
  <pageSetup paperSize="9" orientation="landscape" horizontalDpi="4294967292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238A759-963A-479F-BD99-7AD6EBB50040}">
  <sheetPr/>
  <sheetViews>
    <sheetView zoomScale="92" workbookViewId="0"/>
  </sheetViews>
  <pageMargins left="0.25" right="0.25" top="0.75" bottom="0.75" header="0.3" footer="0.3"/>
  <pageSetup paperSize="9"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5D0F6F4-B942-43FD-A910-293914A5B281}">
  <sheetPr/>
  <sheetViews>
    <sheetView zoomScale="92" workbookViewId="0"/>
  </sheetViews>
  <pageMargins left="0.25" right="0.25" top="0.75" bottom="0.75" header="0.3" footer="0.3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97717" cy="607115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FFDDBB2-D630-493A-BB5B-B9E71B806F1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897717" cy="607115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29C8473-A443-415C-8474-0A2453EDEFB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886950" cy="607695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78F5B52-0383-43DD-A70E-6A629CA2A11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0.50236</cdr:y>
    </cdr:from>
    <cdr:to>
      <cdr:x>1</cdr:x>
      <cdr:y>1</cdr:y>
    </cdr:to>
    <cdr:graphicFrame macro="">
      <cdr:nvGraphicFramePr>
        <cdr:cNvPr id="2356792" name="Chart 2616">
          <a:extLst xmlns:a="http://schemas.openxmlformats.org/drawingml/2006/main">
            <a:ext uri="{FF2B5EF4-FFF2-40B4-BE49-F238E27FC236}">
              <a16:creationId xmlns:a16="http://schemas.microsoft.com/office/drawing/2014/main" id="{4D7099DE-1939-4969-8291-978AB32A8B90}"/>
            </a:ext>
          </a:extLst>
        </cdr:cNvPr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886950" cy="607695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05686ED-266A-4C28-9B41-E6724D88AE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0.827</cdr:x>
      <cdr:y>0.3155</cdr:y>
    </cdr:from>
    <cdr:to>
      <cdr:x>0.827</cdr:x>
      <cdr:y>0.3155</cdr:y>
    </cdr:to>
    <cdr:cxnSp macro="">
      <cdr:nvCxnSpPr>
        <cdr:cNvPr id="11311" name="AutoShape 47">
          <a:extLst xmlns:a="http://schemas.openxmlformats.org/drawingml/2006/main">
            <a:ext uri="{FF2B5EF4-FFF2-40B4-BE49-F238E27FC236}">
              <a16:creationId xmlns:a16="http://schemas.microsoft.com/office/drawing/2014/main" id="{12520C74-7FDF-4A62-9BC7-168D9504C20E}"/>
            </a:ext>
          </a:extLst>
        </cdr:cNvPr>
        <cdr:cNvCxnSpPr>
          <a:cxnSpLocks xmlns:a="http://schemas.openxmlformats.org/drawingml/2006/main" noChangeShapeType="1"/>
        </cdr:cNvCxnSpPr>
      </cdr:nvCxnSpPr>
      <cdr:spPr bwMode="auto">
        <a:xfrm xmlns:a="http://schemas.openxmlformats.org/drawingml/2006/main" rot="5400000" flipV="1">
          <a:off x="7546334" y="1776036"/>
          <a:ext cx="0" cy="0"/>
        </a:xfrm>
        <a:prstGeom xmlns:a="http://schemas.openxmlformats.org/drawingml/2006/main" prst="curvedConnector3">
          <a:avLst>
            <a:gd name="adj1" fmla="val -5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cxnSp>
  </cdr:relSizeAnchor>
  <cdr:relSizeAnchor xmlns:cdr="http://schemas.openxmlformats.org/drawingml/2006/chartDrawing">
    <cdr:from>
      <cdr:x>0.827</cdr:x>
      <cdr:y>0.3155</cdr:y>
    </cdr:from>
    <cdr:to>
      <cdr:x>0.827</cdr:x>
      <cdr:y>0.3155</cdr:y>
    </cdr:to>
    <cdr:cxnSp macro="">
      <cdr:nvCxnSpPr>
        <cdr:cNvPr id="11315" name="AutoShape 51">
          <a:extLst xmlns:a="http://schemas.openxmlformats.org/drawingml/2006/main">
            <a:ext uri="{FF2B5EF4-FFF2-40B4-BE49-F238E27FC236}">
              <a16:creationId xmlns:a16="http://schemas.microsoft.com/office/drawing/2014/main" id="{14F5E756-1B69-4C94-A032-A63A2A9BD3AB}"/>
            </a:ext>
          </a:extLst>
        </cdr:cNvPr>
        <cdr:cNvCxnSpPr>
          <a:cxnSpLocks xmlns:a="http://schemas.openxmlformats.org/drawingml/2006/main" noChangeShapeType="1"/>
        </cdr:cNvCxnSpPr>
      </cdr:nvCxnSpPr>
      <cdr:spPr bwMode="auto">
        <a:xfrm xmlns:a="http://schemas.openxmlformats.org/drawingml/2006/main" rot="16200000" flipV="1">
          <a:off x="7546334" y="1776036"/>
          <a:ext cx="0" cy="0"/>
        </a:xfrm>
        <a:prstGeom xmlns:a="http://schemas.openxmlformats.org/drawingml/2006/main" prst="curvedConnector5">
          <a:avLst>
            <a:gd name="adj1" fmla="val -16178273"/>
            <a:gd name="adj2" fmla="val 50023"/>
            <a:gd name="adj3" fmla="val 16278343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896475" cy="607695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4C8426A-66EC-44AF-90D1-25F3B940AE0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887364" cy="6067011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8AF1C09-87B1-4288-B9FE-57DDDB31901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887364" cy="6067011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165735B-3D5F-433E-96A1-C984ABA4C78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Hokej%20Tel&#269;%20-%202018%20-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Hokej%20MB%20-%20Mot&#225;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."/>
      <sheetName val="MP"/>
      <sheetName val="Přehled "/>
      <sheetName val="Tabulka"/>
      <sheetName val="Výsledky kol"/>
      <sheetName val="Soupiska"/>
      <sheetName val="T BN"/>
      <sheetName val="T G"/>
      <sheetName val="T N"/>
      <sheetName val="T OU"/>
      <sheetName val="T Č"/>
      <sheetName val="G body"/>
      <sheetName val="Gjaro čas"/>
      <sheetName val="Gjaro BN"/>
      <sheetName val="Gjaro karty"/>
      <sheetName val="G body_1"/>
      <sheetName val="G BrNa"/>
      <sheetName val="G OU čas"/>
      <sheetName val="Gčet.Br"/>
      <sheetName val="Četnost-nahrávky"/>
      <sheetName val="Četnost B+N "/>
      <sheetName val="Jbn"/>
      <sheetName val="Jou"/>
      <sheetName val="Jaro BN"/>
      <sheetName val="G Jou"/>
      <sheetName val="G čBN pj"/>
      <sheetName val="G BN pj"/>
      <sheetName val="G Bo pj"/>
      <sheetName val="Jaro data"/>
      <sheetName val="List1"/>
      <sheetName val="los13"/>
      <sheetName val="trans.jaro"/>
      <sheetName val="List4"/>
      <sheetName val="rozpis"/>
      <sheetName val="DATA - 20182019"/>
      <sheetName val="Rozlosování"/>
      <sheetName val="Tab_celk"/>
      <sheetName val="Tab_zakl.č"/>
      <sheetName val="Tab_playoff"/>
      <sheetName val="Tab_celke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L6" t="str">
            <v xml:space="preserve">branky </v>
          </cell>
          <cell r="M6" t="str">
            <v>nahrávky</v>
          </cell>
          <cell r="N6" t="str">
            <v>branky+ nahrávky</v>
          </cell>
        </row>
        <row r="8">
          <cell r="J8" t="str">
            <v xml:space="preserve">Bastl Josef </v>
          </cell>
          <cell r="L8">
            <v>0.66666666666666663</v>
          </cell>
          <cell r="M8">
            <v>0.44444444444444442</v>
          </cell>
          <cell r="N8">
            <v>1.1111111111111112</v>
          </cell>
        </row>
        <row r="9">
          <cell r="J9" t="str">
            <v>Bastl Pavel</v>
          </cell>
          <cell r="L9">
            <v>1.6111111111111112</v>
          </cell>
          <cell r="M9">
            <v>0.55555555555555558</v>
          </cell>
          <cell r="N9">
            <v>2.1666666666666665</v>
          </cell>
        </row>
        <row r="10">
          <cell r="J10" t="str">
            <v>Havlík Petr</v>
          </cell>
          <cell r="L10">
            <v>0</v>
          </cell>
          <cell r="M10">
            <v>0</v>
          </cell>
          <cell r="N10">
            <v>0</v>
          </cell>
        </row>
        <row r="11">
          <cell r="J11" t="str">
            <v>Chvátal Jan</v>
          </cell>
          <cell r="L11">
            <v>0.3125</v>
          </cell>
          <cell r="M11">
            <v>0.8125</v>
          </cell>
          <cell r="N11">
            <v>1.125</v>
          </cell>
        </row>
        <row r="12">
          <cell r="J12" t="str">
            <v xml:space="preserve">Chvátal Pavel </v>
          </cell>
          <cell r="L12">
            <v>0.16666666666666666</v>
          </cell>
          <cell r="M12">
            <v>0.16666666666666666</v>
          </cell>
          <cell r="N12">
            <v>0.33333333333333331</v>
          </cell>
        </row>
        <row r="13">
          <cell r="J13" t="str">
            <v>Jánský Radek</v>
          </cell>
          <cell r="L13">
            <v>0.73333333333333328</v>
          </cell>
          <cell r="M13">
            <v>0.26666666666666666</v>
          </cell>
          <cell r="N13">
            <v>1</v>
          </cell>
        </row>
        <row r="14">
          <cell r="J14" t="str">
            <v>Jindra Pavel</v>
          </cell>
          <cell r="L14">
            <v>0.5</v>
          </cell>
          <cell r="M14">
            <v>0</v>
          </cell>
          <cell r="N14">
            <v>0.5</v>
          </cell>
        </row>
        <row r="15">
          <cell r="J15" t="str">
            <v>Kelbler Miloš</v>
          </cell>
          <cell r="L15">
            <v>1</v>
          </cell>
          <cell r="M15">
            <v>1</v>
          </cell>
          <cell r="N15">
            <v>2</v>
          </cell>
        </row>
        <row r="16">
          <cell r="J16" t="str">
            <v>Krejčí Jiří</v>
          </cell>
          <cell r="L16">
            <v>0.3888888888888889</v>
          </cell>
          <cell r="M16">
            <v>0.44444444444444442</v>
          </cell>
          <cell r="N16">
            <v>0.83333333333333337</v>
          </cell>
        </row>
        <row r="17">
          <cell r="J17" t="str">
            <v>Kříž Bohuslav</v>
          </cell>
          <cell r="L17">
            <v>0.25</v>
          </cell>
          <cell r="M17">
            <v>0</v>
          </cell>
          <cell r="N17">
            <v>0.25</v>
          </cell>
        </row>
        <row r="18">
          <cell r="J18" t="str">
            <v>Kříž Milan</v>
          </cell>
          <cell r="L18">
            <v>0.1875</v>
          </cell>
          <cell r="M18">
            <v>0.4375</v>
          </cell>
          <cell r="N18">
            <v>0.625</v>
          </cell>
        </row>
        <row r="19">
          <cell r="J19" t="str">
            <v>Nehyba Roman</v>
          </cell>
          <cell r="L19">
            <v>0.5</v>
          </cell>
          <cell r="M19">
            <v>0.27777777777777779</v>
          </cell>
          <cell r="N19">
            <v>0.77777777777777779</v>
          </cell>
        </row>
        <row r="20">
          <cell r="J20" t="str">
            <v>Novák Vojtěch </v>
          </cell>
          <cell r="L20">
            <v>0.33333333333333331</v>
          </cell>
          <cell r="M20">
            <v>0.5</v>
          </cell>
          <cell r="N20">
            <v>0.83333333333333337</v>
          </cell>
        </row>
        <row r="21">
          <cell r="J21" t="str">
            <v>Plachý Karel</v>
          </cell>
          <cell r="L21">
            <v>0</v>
          </cell>
          <cell r="M21">
            <v>0</v>
          </cell>
          <cell r="N21">
            <v>0</v>
          </cell>
        </row>
        <row r="22">
          <cell r="J22" t="str">
            <v>Přívětivý Josef</v>
          </cell>
          <cell r="L22">
            <v>5.8823529411764705E-2</v>
          </cell>
          <cell r="M22">
            <v>0.47058823529411764</v>
          </cell>
          <cell r="N22">
            <v>0.52941176470588236</v>
          </cell>
        </row>
        <row r="23">
          <cell r="J23" t="str">
            <v>Švarc Petr</v>
          </cell>
          <cell r="L23">
            <v>0</v>
          </cell>
          <cell r="M23">
            <v>0</v>
          </cell>
          <cell r="N23">
            <v>0</v>
          </cell>
        </row>
        <row r="24">
          <cell r="J24" t="str">
            <v>Vávrů Radim</v>
          </cell>
          <cell r="L24">
            <v>0.9375</v>
          </cell>
          <cell r="M24">
            <v>1.0625</v>
          </cell>
          <cell r="N24">
            <v>2</v>
          </cell>
        </row>
        <row r="25">
          <cell r="J25" t="str">
            <v>Zejda Vojtěch</v>
          </cell>
          <cell r="L25">
            <v>0.77777777777777779</v>
          </cell>
          <cell r="M25">
            <v>0.44444444444444442</v>
          </cell>
          <cell r="N25">
            <v>1.2222222222222223</v>
          </cell>
        </row>
      </sheetData>
      <sheetData sheetId="21"/>
      <sheetData sheetId="22"/>
      <sheetData sheetId="25"/>
      <sheetData sheetId="26"/>
      <sheetData sheetId="28"/>
      <sheetData sheetId="29"/>
      <sheetData sheetId="30"/>
      <sheetData sheetId="31"/>
      <sheetData sheetId="32"/>
      <sheetData sheetId="33"/>
      <sheetData sheetId="34">
        <row r="29">
          <cell r="H29" t="str">
            <v>nahrávky</v>
          </cell>
        </row>
        <row r="52">
          <cell r="C52" t="str">
            <v>z.s</v>
          </cell>
          <cell r="G52" t="str">
            <v>branky</v>
          </cell>
          <cell r="I52" t="str">
            <v>body</v>
          </cell>
          <cell r="L52" t="str">
            <v>branky</v>
          </cell>
          <cell r="O52" t="str">
            <v>nahrávky</v>
          </cell>
        </row>
        <row r="53">
          <cell r="B53" t="str">
            <v xml:space="preserve">Bastl Josef </v>
          </cell>
          <cell r="C53">
            <v>18</v>
          </cell>
          <cell r="F53" t="str">
            <v>Bastl Pavel</v>
          </cell>
          <cell r="G53">
            <v>29</v>
          </cell>
          <cell r="H53">
            <v>10</v>
          </cell>
          <cell r="I53">
            <v>39</v>
          </cell>
          <cell r="K53" t="str">
            <v>Bastl Pavel</v>
          </cell>
          <cell r="L53">
            <v>29</v>
          </cell>
          <cell r="N53" t="str">
            <v>Švarc Petr</v>
          </cell>
          <cell r="O53">
            <v>17</v>
          </cell>
        </row>
        <row r="54">
          <cell r="B54" t="str">
            <v>Bastl Pavel</v>
          </cell>
          <cell r="C54">
            <v>18</v>
          </cell>
          <cell r="F54" t="str">
            <v>Švarc Petr</v>
          </cell>
          <cell r="G54">
            <v>15</v>
          </cell>
          <cell r="H54">
            <v>17</v>
          </cell>
          <cell r="I54">
            <v>32</v>
          </cell>
          <cell r="K54" t="str">
            <v>Švarc Petr</v>
          </cell>
          <cell r="L54">
            <v>15</v>
          </cell>
          <cell r="N54" t="str">
            <v>Chvátal Jan</v>
          </cell>
          <cell r="O54">
            <v>13</v>
          </cell>
        </row>
        <row r="55">
          <cell r="B55" t="str">
            <v xml:space="preserve">Chvátal Pavel </v>
          </cell>
          <cell r="C55">
            <v>18</v>
          </cell>
          <cell r="F55" t="str">
            <v>Vávrů Radim</v>
          </cell>
          <cell r="G55">
            <v>14</v>
          </cell>
          <cell r="H55">
            <v>8</v>
          </cell>
          <cell r="I55">
            <v>22</v>
          </cell>
          <cell r="K55" t="str">
            <v>Vávrů Radim</v>
          </cell>
          <cell r="L55">
            <v>14</v>
          </cell>
          <cell r="N55" t="str">
            <v>Bastl Pavel</v>
          </cell>
          <cell r="O55">
            <v>10</v>
          </cell>
        </row>
        <row r="56">
          <cell r="B56" t="str">
            <v>Kelbler Miloš</v>
          </cell>
          <cell r="C56">
            <v>18</v>
          </cell>
          <cell r="F56" t="str">
            <v xml:space="preserve">Bastl Josef </v>
          </cell>
          <cell r="G56">
            <v>12</v>
          </cell>
          <cell r="H56">
            <v>8</v>
          </cell>
          <cell r="I56">
            <v>20</v>
          </cell>
          <cell r="K56" t="str">
            <v xml:space="preserve">Bastl Josef </v>
          </cell>
          <cell r="L56">
            <v>12</v>
          </cell>
          <cell r="N56" t="str">
            <v xml:space="preserve">Bastl Josef </v>
          </cell>
          <cell r="O56">
            <v>8</v>
          </cell>
        </row>
        <row r="57">
          <cell r="B57" t="str">
            <v>Kříž Milan</v>
          </cell>
          <cell r="C57">
            <v>18</v>
          </cell>
          <cell r="F57" t="str">
            <v>Chvátal Jan</v>
          </cell>
          <cell r="G57">
            <v>5</v>
          </cell>
          <cell r="H57">
            <v>13</v>
          </cell>
          <cell r="I57">
            <v>18</v>
          </cell>
          <cell r="K57" t="str">
            <v>Jánský Radek</v>
          </cell>
          <cell r="L57">
            <v>11</v>
          </cell>
          <cell r="N57" t="str">
            <v>Kelbler Miloš</v>
          </cell>
          <cell r="O57">
            <v>8</v>
          </cell>
        </row>
        <row r="58">
          <cell r="B58" t="str">
            <v>Vávrů Radim</v>
          </cell>
          <cell r="C58">
            <v>18</v>
          </cell>
          <cell r="F58" t="str">
            <v>Jánský Radek</v>
          </cell>
          <cell r="G58">
            <v>11</v>
          </cell>
          <cell r="H58">
            <v>4</v>
          </cell>
          <cell r="I58">
            <v>15</v>
          </cell>
          <cell r="K58" t="str">
            <v>Kříž Milan</v>
          </cell>
          <cell r="L58">
            <v>9</v>
          </cell>
          <cell r="N58" t="str">
            <v>Plachý Karel</v>
          </cell>
          <cell r="O58">
            <v>8</v>
          </cell>
        </row>
        <row r="59">
          <cell r="B59" t="str">
            <v>Plachý Karel</v>
          </cell>
          <cell r="C59">
            <v>17</v>
          </cell>
          <cell r="F59" t="str">
            <v>Kelbler Miloš</v>
          </cell>
          <cell r="G59">
            <v>7</v>
          </cell>
          <cell r="H59">
            <v>8</v>
          </cell>
          <cell r="I59">
            <v>15</v>
          </cell>
          <cell r="K59" t="str">
            <v>Kelbler Miloš</v>
          </cell>
          <cell r="L59">
            <v>7</v>
          </cell>
          <cell r="N59" t="str">
            <v>Vávrů Radim</v>
          </cell>
          <cell r="O59">
            <v>8</v>
          </cell>
        </row>
        <row r="60">
          <cell r="B60" t="str">
            <v>Chvátal Jan</v>
          </cell>
          <cell r="C60">
            <v>16</v>
          </cell>
          <cell r="F60" t="str">
            <v>Kříž Milan</v>
          </cell>
          <cell r="G60">
            <v>9</v>
          </cell>
          <cell r="H60">
            <v>5</v>
          </cell>
          <cell r="I60">
            <v>14</v>
          </cell>
          <cell r="K60" t="str">
            <v>Zejda Vojtěch</v>
          </cell>
          <cell r="L60">
            <v>6</v>
          </cell>
          <cell r="N60" t="str">
            <v>Kříž Bohuslav</v>
          </cell>
          <cell r="O60">
            <v>7</v>
          </cell>
        </row>
        <row r="61">
          <cell r="B61" t="str">
            <v>Kříž Bohuslav</v>
          </cell>
          <cell r="C61">
            <v>16</v>
          </cell>
          <cell r="F61" t="str">
            <v>Zejda Vojtěch</v>
          </cell>
          <cell r="G61">
            <v>6</v>
          </cell>
          <cell r="H61">
            <v>7</v>
          </cell>
          <cell r="I61">
            <v>13</v>
          </cell>
          <cell r="K61" t="str">
            <v>Chvátal Jan</v>
          </cell>
          <cell r="L61">
            <v>5</v>
          </cell>
          <cell r="N61" t="str">
            <v>Zejda Vojtěch</v>
          </cell>
          <cell r="O61">
            <v>7</v>
          </cell>
        </row>
        <row r="62">
          <cell r="B62" t="str">
            <v>Švarc Petr</v>
          </cell>
          <cell r="C62">
            <v>16</v>
          </cell>
          <cell r="F62" t="str">
            <v>Kříž Bohuslav</v>
          </cell>
          <cell r="G62">
            <v>3</v>
          </cell>
          <cell r="H62">
            <v>7</v>
          </cell>
          <cell r="I62">
            <v>10</v>
          </cell>
          <cell r="K62" t="str">
            <v xml:space="preserve">Chvátal Pavel </v>
          </cell>
          <cell r="L62">
            <v>3</v>
          </cell>
          <cell r="N62" t="str">
            <v>Kříž Milan</v>
          </cell>
          <cell r="O62">
            <v>5</v>
          </cell>
        </row>
        <row r="63">
          <cell r="B63" t="str">
            <v>Zejda Vojtěch</v>
          </cell>
          <cell r="C63">
            <v>16</v>
          </cell>
          <cell r="F63" t="str">
            <v>Plachý Karel</v>
          </cell>
          <cell r="G63">
            <v>1</v>
          </cell>
          <cell r="H63">
            <v>8</v>
          </cell>
          <cell r="I63">
            <v>9</v>
          </cell>
          <cell r="K63" t="str">
            <v>Kříž Bohuslav</v>
          </cell>
          <cell r="L63">
            <v>3</v>
          </cell>
          <cell r="N63" t="str">
            <v>Jánský Radek</v>
          </cell>
          <cell r="O63">
            <v>4</v>
          </cell>
        </row>
        <row r="64">
          <cell r="B64" t="str">
            <v>Havlík Petr</v>
          </cell>
          <cell r="C64">
            <v>15</v>
          </cell>
          <cell r="F64" t="str">
            <v xml:space="preserve">Chvátal Pavel </v>
          </cell>
          <cell r="G64">
            <v>3</v>
          </cell>
          <cell r="H64">
            <v>3</v>
          </cell>
          <cell r="I64">
            <v>6</v>
          </cell>
          <cell r="K64" t="str">
            <v>Jindra Zdeněk</v>
          </cell>
          <cell r="L64">
            <v>2</v>
          </cell>
          <cell r="N64" t="str">
            <v xml:space="preserve">Chvátal Pavel </v>
          </cell>
          <cell r="O64">
            <v>3</v>
          </cell>
        </row>
        <row r="65">
          <cell r="B65" t="str">
            <v>Jánský Radek</v>
          </cell>
          <cell r="C65">
            <v>15</v>
          </cell>
          <cell r="F65" t="str">
            <v>Nehyba Roman</v>
          </cell>
          <cell r="G65">
            <v>2</v>
          </cell>
          <cell r="H65">
            <v>3</v>
          </cell>
          <cell r="I65">
            <v>5</v>
          </cell>
          <cell r="K65" t="str">
            <v>Nehyba Roman</v>
          </cell>
          <cell r="L65">
            <v>2</v>
          </cell>
          <cell r="N65" t="str">
            <v>Nehyba Roman</v>
          </cell>
          <cell r="O65">
            <v>3</v>
          </cell>
        </row>
        <row r="66">
          <cell r="B66" t="str">
            <v>Nehyba Roman</v>
          </cell>
          <cell r="C66">
            <v>6</v>
          </cell>
          <cell r="F66" t="str">
            <v>Jindra Zdeněk</v>
          </cell>
          <cell r="G66">
            <v>2</v>
          </cell>
          <cell r="H66">
            <v>2</v>
          </cell>
          <cell r="I66">
            <v>4</v>
          </cell>
          <cell r="K66" t="str">
            <v>Jindra Pavel</v>
          </cell>
          <cell r="L66">
            <v>1</v>
          </cell>
          <cell r="N66" t="str">
            <v>Jindra Zdeněk</v>
          </cell>
          <cell r="O66">
            <v>2</v>
          </cell>
        </row>
        <row r="67">
          <cell r="B67" t="str">
            <v>Krejčí Jiří</v>
          </cell>
          <cell r="C67">
            <v>4</v>
          </cell>
          <cell r="F67" t="str">
            <v>Jindra Pavel</v>
          </cell>
          <cell r="G67">
            <v>1</v>
          </cell>
          <cell r="H67">
            <v>0</v>
          </cell>
          <cell r="I67">
            <v>1</v>
          </cell>
          <cell r="K67" t="str">
            <v>Krejčí Jiří</v>
          </cell>
          <cell r="L67">
            <v>1</v>
          </cell>
        </row>
        <row r="68">
          <cell r="B68" t="str">
            <v>Jindra Pavel</v>
          </cell>
          <cell r="C68">
            <v>2</v>
          </cell>
          <cell r="F68" t="str">
            <v>Krejčí Jiří</v>
          </cell>
          <cell r="G68">
            <v>1</v>
          </cell>
          <cell r="H68">
            <v>0</v>
          </cell>
          <cell r="I68">
            <v>1</v>
          </cell>
          <cell r="K68" t="str">
            <v>Plachý Karel</v>
          </cell>
          <cell r="L68">
            <v>1</v>
          </cell>
        </row>
        <row r="69">
          <cell r="B69" t="str">
            <v>Jindra Zdeněk</v>
          </cell>
          <cell r="C69">
            <v>2</v>
          </cell>
        </row>
        <row r="70">
          <cell r="B70" t="str">
            <v>Přívětivý Josef</v>
          </cell>
          <cell r="C70">
            <v>1</v>
          </cell>
        </row>
      </sheetData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."/>
      <sheetName val="MP"/>
      <sheetName val="Přehled "/>
      <sheetName val="podzim &amp; jaro"/>
      <sheetName val="Výsledky kol"/>
      <sheetName val="TAB"/>
      <sheetName val="TBN"/>
      <sheetName val="T G"/>
      <sheetName val="T N"/>
      <sheetName val="T OU"/>
      <sheetName val="T Č"/>
      <sheetName val="Tab_tre"/>
      <sheetName val="Tab_stre"/>
      <sheetName val="G body"/>
      <sheetName val="Gjaro čas"/>
      <sheetName val="Gjaro BN"/>
      <sheetName val="Gjaro karty"/>
      <sheetName val="G K"/>
      <sheetName val="G odeh"/>
      <sheetName val="G BrNa"/>
      <sheetName val="Gčet.Br"/>
      <sheetName val="Četnost B+N "/>
      <sheetName val="Jbn"/>
      <sheetName val="Jou"/>
      <sheetName val="Jaro BN"/>
      <sheetName val="G Jou"/>
      <sheetName val="G čBN pj"/>
      <sheetName val="G BN pj"/>
      <sheetName val="G Bo pj"/>
      <sheetName val="Jaro data"/>
      <sheetName val="List1"/>
      <sheetName val="los13"/>
      <sheetName val="trans.jaro"/>
      <sheetName val="List4"/>
      <sheetName val="rozpis"/>
      <sheetName val="DATA - 20182019"/>
      <sheetName val="Rozlosování"/>
      <sheetName val="Tab_celk"/>
      <sheetName val="Tab_zakl.č"/>
      <sheetName val="Tab_playoff"/>
      <sheetName val="Tab_celkem"/>
    </sheetNames>
    <sheetDataSet>
      <sheetData sheetId="0">
        <row r="1">
          <cell r="B1" t="str">
            <v>2018/2019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íData_1" growShrinkType="overwriteClear" connectionId="1" xr16:uid="{766A0E9E-3722-444F-BD92-9788E378C994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3EEA-D1D9-4EE5-ACD4-0B2252DEA68C}">
  <sheetPr>
    <tabColor indexed="11"/>
  </sheetPr>
  <dimension ref="A1:CG215"/>
  <sheetViews>
    <sheetView zoomScale="115" zoomScaleNormal="115" workbookViewId="0">
      <pane xSplit="2" ySplit="2" topLeftCell="D3" activePane="bottomRight" state="frozen"/>
      <selection activeCell="N26" sqref="N26"/>
      <selection pane="topRight" activeCell="N26" sqref="N26"/>
      <selection pane="bottomLeft" activeCell="N26" sqref="N26"/>
      <selection pane="bottomRight" activeCell="N26" sqref="N26"/>
    </sheetView>
  </sheetViews>
  <sheetFormatPr defaultRowHeight="12.75" x14ac:dyDescent="0.2"/>
  <cols>
    <col min="1" max="1" width="2.85546875" customWidth="1"/>
    <col min="2" max="2" width="15.85546875" style="30" customWidth="1"/>
    <col min="3" max="6" width="3.7109375" customWidth="1"/>
    <col min="7" max="7" width="4" customWidth="1"/>
    <col min="8" max="15" width="3.7109375" customWidth="1"/>
    <col min="16" max="21" width="3.7109375" style="31" customWidth="1"/>
    <col min="22" max="22" width="5" style="32" customWidth="1"/>
    <col min="23" max="37" width="3.7109375" style="32" customWidth="1"/>
    <col min="38" max="41" width="3.7109375" style="31" customWidth="1"/>
    <col min="42" max="42" width="5" style="32" customWidth="1"/>
    <col min="43" max="61" width="3.7109375" customWidth="1"/>
    <col min="62" max="62" width="5" customWidth="1"/>
    <col min="63" max="63" width="3.7109375" customWidth="1"/>
    <col min="64" max="64" width="11.42578125" customWidth="1"/>
    <col min="65" max="67" width="3.7109375" customWidth="1"/>
    <col min="68" max="68" width="5.7109375" customWidth="1"/>
    <col min="69" max="69" width="8.7109375" customWidth="1"/>
    <col min="70" max="70" width="4.7109375" customWidth="1"/>
    <col min="71" max="71" width="3.7109375" customWidth="1"/>
    <col min="72" max="72" width="11.42578125" customWidth="1"/>
    <col min="73" max="75" width="3.7109375" customWidth="1"/>
    <col min="76" max="76" width="5.7109375" customWidth="1"/>
    <col min="77" max="77" width="8.7109375" customWidth="1"/>
    <col min="78" max="79" width="3.7109375" customWidth="1"/>
    <col min="80" max="80" width="11.42578125" customWidth="1"/>
    <col min="81" max="83" width="3.7109375" customWidth="1"/>
    <col min="84" max="84" width="5.7109375" customWidth="1"/>
    <col min="85" max="85" width="8.7109375" customWidth="1"/>
    <col min="86" max="158" width="3.7109375" customWidth="1"/>
  </cols>
  <sheetData>
    <row r="1" spans="1:85" s="6" customFormat="1" ht="18" customHeight="1" x14ac:dyDescent="0.2">
      <c r="A1" s="1" t="s">
        <v>0</v>
      </c>
      <c r="B1" s="2" t="s">
        <v>1</v>
      </c>
      <c r="C1" s="3" t="s">
        <v>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5" t="s">
        <v>3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4"/>
      <c r="AQ1" s="3" t="s">
        <v>4</v>
      </c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4"/>
      <c r="BL1" s="7" t="str">
        <f>B1</f>
        <v>2018/2019</v>
      </c>
      <c r="BQ1" s="6" t="s">
        <v>5</v>
      </c>
      <c r="BT1" s="7" t="str">
        <f>B1</f>
        <v>2018/2019</v>
      </c>
      <c r="BY1" s="6" t="s">
        <v>5</v>
      </c>
      <c r="CB1" s="7" t="str">
        <f>B1</f>
        <v>2018/2019</v>
      </c>
      <c r="CG1" s="6" t="s">
        <v>5</v>
      </c>
    </row>
    <row r="2" spans="1:85" s="6" customFormat="1" ht="11.25" x14ac:dyDescent="0.2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L2" s="6" t="s">
        <v>6</v>
      </c>
      <c r="BM2" s="6" t="s">
        <v>7</v>
      </c>
      <c r="BN2" s="6" t="s">
        <v>8</v>
      </c>
      <c r="BO2" s="6" t="s">
        <v>9</v>
      </c>
      <c r="BP2" s="6" t="s">
        <v>10</v>
      </c>
      <c r="BT2" s="6" t="s">
        <v>11</v>
      </c>
      <c r="BU2" s="6" t="s">
        <v>7</v>
      </c>
      <c r="BV2" s="6" t="s">
        <v>8</v>
      </c>
      <c r="BW2" s="6" t="s">
        <v>9</v>
      </c>
      <c r="BX2" s="6" t="s">
        <v>10</v>
      </c>
      <c r="CB2" s="6" t="s">
        <v>12</v>
      </c>
      <c r="CC2" s="6" t="s">
        <v>7</v>
      </c>
      <c r="CD2" s="6" t="s">
        <v>8</v>
      </c>
      <c r="CE2" s="6" t="s">
        <v>9</v>
      </c>
      <c r="CF2" s="6" t="s">
        <v>10</v>
      </c>
    </row>
    <row r="3" spans="1:85" ht="13.5" thickBot="1" x14ac:dyDescent="0.25">
      <c r="A3" s="10"/>
      <c r="B3" s="11" t="s">
        <v>13</v>
      </c>
      <c r="C3" s="12">
        <v>1</v>
      </c>
      <c r="D3" s="12">
        <v>2</v>
      </c>
      <c r="E3" s="12">
        <v>3</v>
      </c>
      <c r="F3" s="12">
        <v>4</v>
      </c>
      <c r="G3" s="12">
        <v>5</v>
      </c>
      <c r="H3" s="12">
        <v>6</v>
      </c>
      <c r="I3" s="12">
        <v>7</v>
      </c>
      <c r="J3" s="12">
        <v>8</v>
      </c>
      <c r="K3" s="12">
        <v>9</v>
      </c>
      <c r="L3" s="12">
        <v>10</v>
      </c>
      <c r="M3" s="12">
        <v>11</v>
      </c>
      <c r="N3" s="12">
        <v>12</v>
      </c>
      <c r="O3" s="12">
        <v>13</v>
      </c>
      <c r="P3" s="12">
        <v>14</v>
      </c>
      <c r="Q3" s="12" t="s">
        <v>14</v>
      </c>
      <c r="R3" s="12">
        <v>1</v>
      </c>
      <c r="S3" s="12">
        <v>2</v>
      </c>
      <c r="T3" s="12">
        <v>3</v>
      </c>
      <c r="U3" s="12">
        <v>4</v>
      </c>
      <c r="V3" s="13" t="s">
        <v>15</v>
      </c>
      <c r="W3" s="12">
        <v>1</v>
      </c>
      <c r="X3" s="12">
        <v>2</v>
      </c>
      <c r="Y3" s="12">
        <v>3</v>
      </c>
      <c r="Z3" s="12">
        <v>4</v>
      </c>
      <c r="AA3" s="12">
        <v>5</v>
      </c>
      <c r="AB3" s="12">
        <v>6</v>
      </c>
      <c r="AC3" s="12">
        <v>7</v>
      </c>
      <c r="AD3" s="12">
        <v>8</v>
      </c>
      <c r="AE3" s="12">
        <v>9</v>
      </c>
      <c r="AF3" s="12">
        <v>10</v>
      </c>
      <c r="AG3" s="12">
        <v>11</v>
      </c>
      <c r="AH3" s="12">
        <v>12</v>
      </c>
      <c r="AI3" s="12">
        <v>13</v>
      </c>
      <c r="AJ3" s="12">
        <v>14</v>
      </c>
      <c r="AK3" s="12" t="s">
        <v>14</v>
      </c>
      <c r="AL3" s="12">
        <v>1</v>
      </c>
      <c r="AM3" s="12">
        <v>2</v>
      </c>
      <c r="AN3" s="12">
        <v>3</v>
      </c>
      <c r="AO3" s="12">
        <v>4</v>
      </c>
      <c r="AP3" s="13" t="s">
        <v>15</v>
      </c>
      <c r="AQ3" s="12">
        <v>1</v>
      </c>
      <c r="AR3" s="12">
        <v>2</v>
      </c>
      <c r="AS3" s="12">
        <v>3</v>
      </c>
      <c r="AT3" s="12">
        <v>4</v>
      </c>
      <c r="AU3" s="12">
        <v>5</v>
      </c>
      <c r="AV3" s="12">
        <v>6</v>
      </c>
      <c r="AW3" s="12">
        <v>7</v>
      </c>
      <c r="AX3" s="12">
        <v>8</v>
      </c>
      <c r="AY3" s="12">
        <v>9</v>
      </c>
      <c r="AZ3" s="12">
        <v>10</v>
      </c>
      <c r="BA3" s="12">
        <v>11</v>
      </c>
      <c r="BB3" s="12">
        <v>12</v>
      </c>
      <c r="BC3" s="12">
        <v>13</v>
      </c>
      <c r="BD3" s="12">
        <v>14</v>
      </c>
      <c r="BE3" s="12" t="s">
        <v>14</v>
      </c>
      <c r="BF3" s="12">
        <v>1</v>
      </c>
      <c r="BG3" s="12">
        <v>2</v>
      </c>
      <c r="BH3" s="12">
        <v>3</v>
      </c>
      <c r="BI3" s="12">
        <v>4</v>
      </c>
      <c r="BJ3" s="12" t="s">
        <v>15</v>
      </c>
      <c r="BL3" s="7" t="s">
        <v>16</v>
      </c>
      <c r="BM3" s="7" t="s">
        <v>17</v>
      </c>
      <c r="BN3" s="7" t="s">
        <v>8</v>
      </c>
      <c r="BO3" s="7" t="s">
        <v>9</v>
      </c>
      <c r="BP3" s="7" t="s">
        <v>10</v>
      </c>
      <c r="BQ3" s="7" t="str">
        <f>BL1</f>
        <v>2018/2019</v>
      </c>
      <c r="BR3" s="7"/>
      <c r="BT3" s="7" t="s">
        <v>16</v>
      </c>
      <c r="BU3" s="7" t="s">
        <v>17</v>
      </c>
      <c r="BV3" s="7" t="s">
        <v>8</v>
      </c>
      <c r="BW3" s="7" t="s">
        <v>9</v>
      </c>
      <c r="BX3" s="7" t="s">
        <v>10</v>
      </c>
      <c r="BY3" s="7" t="str">
        <f>BT1</f>
        <v>2018/2019</v>
      </c>
      <c r="CB3" s="7" t="s">
        <v>16</v>
      </c>
      <c r="CC3" s="7" t="s">
        <v>17</v>
      </c>
      <c r="CD3" s="7" t="s">
        <v>8</v>
      </c>
      <c r="CE3" s="7" t="s">
        <v>9</v>
      </c>
      <c r="CF3" s="7" t="s">
        <v>10</v>
      </c>
      <c r="CG3" s="7" t="str">
        <f>CB1</f>
        <v>2018/2019</v>
      </c>
    </row>
    <row r="4" spans="1:85" s="6" customFormat="1" ht="12" thickTop="1" x14ac:dyDescent="0.2">
      <c r="A4" s="14">
        <v>1</v>
      </c>
      <c r="B4" s="15" t="s">
        <v>18</v>
      </c>
      <c r="C4" s="14">
        <v>1</v>
      </c>
      <c r="D4" s="14">
        <v>1</v>
      </c>
      <c r="E4" s="14">
        <v>1</v>
      </c>
      <c r="F4" s="14">
        <v>1</v>
      </c>
      <c r="G4" s="14">
        <v>1</v>
      </c>
      <c r="H4" s="14">
        <v>1</v>
      </c>
      <c r="I4" s="14">
        <v>1</v>
      </c>
      <c r="J4" s="14">
        <v>1</v>
      </c>
      <c r="K4" s="14">
        <v>1</v>
      </c>
      <c r="L4" s="14">
        <v>1</v>
      </c>
      <c r="M4" s="14">
        <v>1</v>
      </c>
      <c r="N4" s="14">
        <v>1</v>
      </c>
      <c r="O4" s="14">
        <v>1</v>
      </c>
      <c r="P4" s="14">
        <v>1</v>
      </c>
      <c r="Q4" s="14" t="s">
        <v>14</v>
      </c>
      <c r="R4" s="16">
        <v>1</v>
      </c>
      <c r="S4" s="14">
        <v>1</v>
      </c>
      <c r="T4" s="14">
        <v>1</v>
      </c>
      <c r="U4" s="14">
        <v>1</v>
      </c>
      <c r="V4" s="17">
        <f>SUM(C4:U4)</f>
        <v>18</v>
      </c>
      <c r="W4" s="16">
        <v>1</v>
      </c>
      <c r="X4" s="16">
        <v>2</v>
      </c>
      <c r="Y4" s="16">
        <v>1</v>
      </c>
      <c r="Z4" s="16">
        <v>1</v>
      </c>
      <c r="AA4" s="16"/>
      <c r="AB4" s="16">
        <v>1</v>
      </c>
      <c r="AC4" s="16"/>
      <c r="AD4" s="16"/>
      <c r="AE4" s="16"/>
      <c r="AF4" s="16"/>
      <c r="AG4" s="16"/>
      <c r="AH4" s="16"/>
      <c r="AI4" s="18">
        <v>1</v>
      </c>
      <c r="AJ4" s="18"/>
      <c r="AK4" s="18" t="s">
        <v>14</v>
      </c>
      <c r="AL4" s="14">
        <v>1</v>
      </c>
      <c r="AM4" s="14">
        <v>1</v>
      </c>
      <c r="AN4" s="14">
        <v>1</v>
      </c>
      <c r="AO4" s="14">
        <v>2</v>
      </c>
      <c r="AP4" s="19">
        <f>SUM(W4:AO4)</f>
        <v>12</v>
      </c>
      <c r="AQ4" s="16"/>
      <c r="AR4" s="16"/>
      <c r="AS4" s="16">
        <v>1</v>
      </c>
      <c r="AT4" s="16">
        <v>1</v>
      </c>
      <c r="AU4" s="16">
        <v>2</v>
      </c>
      <c r="AV4" s="16">
        <v>1</v>
      </c>
      <c r="AW4" s="16">
        <v>1</v>
      </c>
      <c r="AX4" s="16"/>
      <c r="AY4" s="16"/>
      <c r="AZ4" s="16"/>
      <c r="BA4" s="16"/>
      <c r="BB4" s="16">
        <v>1</v>
      </c>
      <c r="BC4" s="16"/>
      <c r="BD4" s="16"/>
      <c r="BE4" s="16" t="s">
        <v>14</v>
      </c>
      <c r="BF4" s="14"/>
      <c r="BG4" s="16">
        <v>1</v>
      </c>
      <c r="BH4" s="16"/>
      <c r="BI4" s="16"/>
      <c r="BJ4" s="17">
        <f>SUM(AQ4:BI4)</f>
        <v>8</v>
      </c>
      <c r="BK4" s="6">
        <v>1</v>
      </c>
      <c r="BL4" s="20" t="str">
        <f t="shared" ref="BL4:BL25" si="0">B4</f>
        <v xml:space="preserve">Bastl Josef </v>
      </c>
      <c r="BM4" s="20">
        <f>COUNT($C4:$P4)</f>
        <v>14</v>
      </c>
      <c r="BN4" s="20">
        <f>SUM($W4:$AJ4)</f>
        <v>7</v>
      </c>
      <c r="BO4" s="20">
        <f>SUM($AQ4:$BD4)</f>
        <v>7</v>
      </c>
      <c r="BP4" s="20">
        <f>SUM(BN4:BO4)</f>
        <v>14</v>
      </c>
      <c r="BQ4" s="20" t="str">
        <f>BQ3</f>
        <v>2018/2019</v>
      </c>
      <c r="BR4" s="20"/>
      <c r="BS4" s="6">
        <v>1</v>
      </c>
      <c r="BT4" s="20" t="str">
        <f>B4</f>
        <v xml:space="preserve">Bastl Josef </v>
      </c>
      <c r="BU4" s="20">
        <f t="shared" ref="BU4:BU25" si="1">COUNT($R4:$U4)</f>
        <v>4</v>
      </c>
      <c r="BV4" s="20">
        <f>SUM($AL4:$AO4)</f>
        <v>5</v>
      </c>
      <c r="BW4" s="20">
        <f>SUM($BF4:$BI4)</f>
        <v>1</v>
      </c>
      <c r="BX4" s="20">
        <f>SUM(BV4:BW4)</f>
        <v>6</v>
      </c>
      <c r="BY4" s="20" t="str">
        <f>BY3</f>
        <v>2018/2019</v>
      </c>
      <c r="CA4" s="6">
        <v>1</v>
      </c>
      <c r="CB4" s="20" t="str">
        <f>B4</f>
        <v xml:space="preserve">Bastl Josef </v>
      </c>
      <c r="CC4" s="20">
        <f>COUNT($C4:$U4)</f>
        <v>18</v>
      </c>
      <c r="CD4" s="20">
        <f>SUM($W4:$AO4)</f>
        <v>12</v>
      </c>
      <c r="CE4" s="20">
        <f>SUM($AQ4:$BI4)</f>
        <v>8</v>
      </c>
      <c r="CF4" s="20">
        <f>SUM(CD4:CE4)</f>
        <v>20</v>
      </c>
      <c r="CG4" s="20" t="str">
        <f>CG3</f>
        <v>2018/2019</v>
      </c>
    </row>
    <row r="5" spans="1:85" s="6" customFormat="1" ht="11.25" x14ac:dyDescent="0.2">
      <c r="A5" s="14">
        <v>2</v>
      </c>
      <c r="B5" s="15" t="s">
        <v>19</v>
      </c>
      <c r="C5" s="14">
        <v>1</v>
      </c>
      <c r="D5" s="14">
        <v>1</v>
      </c>
      <c r="E5" s="14">
        <v>1</v>
      </c>
      <c r="F5" s="14">
        <v>1</v>
      </c>
      <c r="G5" s="14">
        <v>1</v>
      </c>
      <c r="H5" s="14">
        <v>1</v>
      </c>
      <c r="I5" s="14">
        <v>1</v>
      </c>
      <c r="J5" s="14">
        <v>1</v>
      </c>
      <c r="K5" s="14">
        <v>1</v>
      </c>
      <c r="L5" s="14">
        <v>1</v>
      </c>
      <c r="M5" s="14">
        <v>1</v>
      </c>
      <c r="N5" s="14">
        <v>1</v>
      </c>
      <c r="O5" s="14">
        <v>1</v>
      </c>
      <c r="P5" s="14">
        <v>1</v>
      </c>
      <c r="Q5" s="14" t="s">
        <v>14</v>
      </c>
      <c r="R5" s="16">
        <v>1</v>
      </c>
      <c r="S5" s="14">
        <v>1</v>
      </c>
      <c r="T5" s="14">
        <v>1</v>
      </c>
      <c r="U5" s="14">
        <v>1</v>
      </c>
      <c r="V5" s="17">
        <f t="shared" ref="V5:V25" si="2">SUM(C5:U5)</f>
        <v>18</v>
      </c>
      <c r="W5" s="16">
        <v>3</v>
      </c>
      <c r="X5" s="16">
        <v>1</v>
      </c>
      <c r="Y5" s="16">
        <v>2</v>
      </c>
      <c r="Z5" s="16">
        <v>6</v>
      </c>
      <c r="AA5" s="16">
        <v>1</v>
      </c>
      <c r="AB5" s="16">
        <v>4</v>
      </c>
      <c r="AC5" s="16">
        <v>3</v>
      </c>
      <c r="AD5" s="16">
        <v>1</v>
      </c>
      <c r="AE5" s="16">
        <v>1</v>
      </c>
      <c r="AF5" s="16">
        <v>2</v>
      </c>
      <c r="AG5" s="16"/>
      <c r="AH5" s="16">
        <v>2</v>
      </c>
      <c r="AI5" s="18"/>
      <c r="AJ5" s="18">
        <v>1</v>
      </c>
      <c r="AK5" s="18" t="s">
        <v>14</v>
      </c>
      <c r="AL5" s="14"/>
      <c r="AM5" s="14">
        <v>2</v>
      </c>
      <c r="AN5" s="14"/>
      <c r="AO5" s="14"/>
      <c r="AP5" s="19">
        <f t="shared" ref="AP5:AP25" si="3">SUM(W5:AO5)</f>
        <v>29</v>
      </c>
      <c r="AQ5" s="16">
        <v>1</v>
      </c>
      <c r="AR5" s="16">
        <v>1</v>
      </c>
      <c r="AS5" s="16"/>
      <c r="AT5" s="16">
        <v>1</v>
      </c>
      <c r="AU5" s="16"/>
      <c r="AV5" s="16"/>
      <c r="AW5" s="16"/>
      <c r="AX5" s="16"/>
      <c r="AY5" s="16"/>
      <c r="AZ5" s="16"/>
      <c r="BA5" s="16">
        <v>2</v>
      </c>
      <c r="BB5" s="16"/>
      <c r="BC5" s="16">
        <v>2</v>
      </c>
      <c r="BD5" s="16"/>
      <c r="BE5" s="16" t="s">
        <v>14</v>
      </c>
      <c r="BF5" s="14"/>
      <c r="BG5" s="16">
        <v>1</v>
      </c>
      <c r="BH5" s="16">
        <v>1</v>
      </c>
      <c r="BI5" s="16">
        <v>1</v>
      </c>
      <c r="BJ5" s="17">
        <f t="shared" ref="BJ5:BJ25" si="4">SUM(AQ5:BI5)</f>
        <v>10</v>
      </c>
      <c r="BK5" s="6">
        <v>2</v>
      </c>
      <c r="BL5" s="20" t="str">
        <f t="shared" si="0"/>
        <v>Bastl Pavel</v>
      </c>
      <c r="BM5" s="20">
        <f t="shared" ref="BM5:BM25" si="5">COUNT($C5:$P5)</f>
        <v>14</v>
      </c>
      <c r="BN5" s="20">
        <f t="shared" ref="BN5:BN25" si="6">SUM($W5:$AJ5)</f>
        <v>27</v>
      </c>
      <c r="BO5" s="20">
        <f t="shared" ref="BO5:BO25" si="7">SUM($AQ5:$BD5)</f>
        <v>7</v>
      </c>
      <c r="BP5" s="20">
        <f t="shared" ref="BP5:BP25" si="8">SUM(BN5:BO5)</f>
        <v>34</v>
      </c>
      <c r="BQ5" s="20" t="str">
        <f t="shared" ref="BQ5:BQ25" si="9">BQ4</f>
        <v>2018/2019</v>
      </c>
      <c r="BR5" s="20"/>
      <c r="BS5" s="6">
        <v>2</v>
      </c>
      <c r="BT5" s="20" t="str">
        <f t="shared" ref="BT5:BT25" si="10">B5</f>
        <v>Bastl Pavel</v>
      </c>
      <c r="BU5" s="20">
        <f t="shared" si="1"/>
        <v>4</v>
      </c>
      <c r="BV5" s="20">
        <f t="shared" ref="BV5:BV25" si="11">SUM($AL5:$AO5)</f>
        <v>2</v>
      </c>
      <c r="BW5" s="20">
        <f t="shared" ref="BW5:BW25" si="12">SUM($BF5:$BI5)</f>
        <v>3</v>
      </c>
      <c r="BX5" s="20">
        <f t="shared" ref="BX5:BX25" si="13">SUM(BV5:BW5)</f>
        <v>5</v>
      </c>
      <c r="BY5" s="20" t="str">
        <f t="shared" ref="BY5:BY25" si="14">BY4</f>
        <v>2018/2019</v>
      </c>
      <c r="CA5" s="6">
        <v>2</v>
      </c>
      <c r="CB5" s="20" t="str">
        <f t="shared" ref="CB5:CB25" si="15">B5</f>
        <v>Bastl Pavel</v>
      </c>
      <c r="CC5" s="20">
        <f t="shared" ref="CC5:CC25" si="16">COUNT($C5:$U5)</f>
        <v>18</v>
      </c>
      <c r="CD5" s="20">
        <f t="shared" ref="CD5:CD25" si="17">SUM($W5:$AO5)</f>
        <v>29</v>
      </c>
      <c r="CE5" s="20">
        <f t="shared" ref="CE5:CE25" si="18">SUM($AQ5:$BI5)</f>
        <v>10</v>
      </c>
      <c r="CF5" s="20">
        <f t="shared" ref="CF5:CF25" si="19">SUM(CD5:CE5)</f>
        <v>39</v>
      </c>
      <c r="CG5" s="20" t="str">
        <f t="shared" ref="CG5:CG25" si="20">CG4</f>
        <v>2018/2019</v>
      </c>
    </row>
    <row r="6" spans="1:85" s="6" customFormat="1" ht="11.25" x14ac:dyDescent="0.2">
      <c r="A6" s="14">
        <v>3</v>
      </c>
      <c r="B6" s="15" t="s">
        <v>20</v>
      </c>
      <c r="C6" s="14">
        <v>1</v>
      </c>
      <c r="D6" s="14">
        <v>1</v>
      </c>
      <c r="E6" s="14">
        <v>1</v>
      </c>
      <c r="F6" s="14">
        <v>1</v>
      </c>
      <c r="G6" s="14">
        <v>1</v>
      </c>
      <c r="H6" s="14">
        <v>1</v>
      </c>
      <c r="I6" s="14">
        <v>1</v>
      </c>
      <c r="J6" s="14">
        <v>1</v>
      </c>
      <c r="K6" s="14">
        <v>1</v>
      </c>
      <c r="L6" s="14">
        <v>1</v>
      </c>
      <c r="M6" s="14">
        <v>1</v>
      </c>
      <c r="N6" s="14">
        <v>1</v>
      </c>
      <c r="O6" s="14">
        <v>1</v>
      </c>
      <c r="P6" s="14"/>
      <c r="Q6" s="14" t="s">
        <v>14</v>
      </c>
      <c r="R6" s="16">
        <v>1</v>
      </c>
      <c r="S6" s="14"/>
      <c r="T6" s="14"/>
      <c r="U6" s="14">
        <v>1</v>
      </c>
      <c r="V6" s="17">
        <f t="shared" si="2"/>
        <v>15</v>
      </c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21"/>
      <c r="AJ6" s="21"/>
      <c r="AK6" s="21" t="s">
        <v>14</v>
      </c>
      <c r="AL6" s="14"/>
      <c r="AM6" s="14"/>
      <c r="AN6" s="14"/>
      <c r="AO6" s="14"/>
      <c r="AP6" s="19">
        <f t="shared" si="3"/>
        <v>0</v>
      </c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 t="s">
        <v>14</v>
      </c>
      <c r="BF6" s="14"/>
      <c r="BG6" s="16"/>
      <c r="BH6" s="16"/>
      <c r="BI6" s="16"/>
      <c r="BJ6" s="17">
        <f t="shared" si="4"/>
        <v>0</v>
      </c>
      <c r="BK6" s="6">
        <v>3</v>
      </c>
      <c r="BL6" s="20" t="str">
        <f t="shared" si="0"/>
        <v>Havlík Petr</v>
      </c>
      <c r="BM6" s="20">
        <f t="shared" si="5"/>
        <v>13</v>
      </c>
      <c r="BN6" s="20">
        <f t="shared" si="6"/>
        <v>0</v>
      </c>
      <c r="BO6" s="20">
        <f t="shared" si="7"/>
        <v>0</v>
      </c>
      <c r="BP6" s="20">
        <f t="shared" si="8"/>
        <v>0</v>
      </c>
      <c r="BQ6" s="20" t="str">
        <f t="shared" si="9"/>
        <v>2018/2019</v>
      </c>
      <c r="BR6" s="20"/>
      <c r="BS6" s="6">
        <v>3</v>
      </c>
      <c r="BT6" s="20" t="str">
        <f t="shared" si="10"/>
        <v>Havlík Petr</v>
      </c>
      <c r="BU6" s="20">
        <f t="shared" si="1"/>
        <v>2</v>
      </c>
      <c r="BV6" s="20">
        <f t="shared" si="11"/>
        <v>0</v>
      </c>
      <c r="BW6" s="20">
        <f t="shared" si="12"/>
        <v>0</v>
      </c>
      <c r="BX6" s="20">
        <f t="shared" si="13"/>
        <v>0</v>
      </c>
      <c r="BY6" s="20" t="str">
        <f t="shared" si="14"/>
        <v>2018/2019</v>
      </c>
      <c r="CA6" s="6">
        <v>3</v>
      </c>
      <c r="CB6" s="20" t="str">
        <f t="shared" si="15"/>
        <v>Havlík Petr</v>
      </c>
      <c r="CC6" s="20">
        <f t="shared" si="16"/>
        <v>15</v>
      </c>
      <c r="CD6" s="20">
        <f t="shared" si="17"/>
        <v>0</v>
      </c>
      <c r="CE6" s="20">
        <f t="shared" si="18"/>
        <v>0</v>
      </c>
      <c r="CF6" s="20">
        <f t="shared" si="19"/>
        <v>0</v>
      </c>
      <c r="CG6" s="20" t="str">
        <f t="shared" si="20"/>
        <v>2018/2019</v>
      </c>
    </row>
    <row r="7" spans="1:85" s="6" customFormat="1" ht="11.25" x14ac:dyDescent="0.2">
      <c r="A7" s="14">
        <v>4</v>
      </c>
      <c r="B7" s="15" t="s">
        <v>21</v>
      </c>
      <c r="C7" s="14">
        <v>1</v>
      </c>
      <c r="D7" s="14">
        <v>1</v>
      </c>
      <c r="E7" s="14">
        <v>1</v>
      </c>
      <c r="F7" s="14">
        <v>1</v>
      </c>
      <c r="G7" s="14">
        <v>1</v>
      </c>
      <c r="H7" s="14">
        <v>1</v>
      </c>
      <c r="I7" s="14">
        <v>1</v>
      </c>
      <c r="J7" s="14">
        <v>1</v>
      </c>
      <c r="K7" s="14">
        <v>1</v>
      </c>
      <c r="L7" s="14">
        <v>1</v>
      </c>
      <c r="M7" s="14">
        <v>1</v>
      </c>
      <c r="N7" s="14">
        <v>1</v>
      </c>
      <c r="O7" s="14">
        <v>1</v>
      </c>
      <c r="P7" s="14">
        <v>1</v>
      </c>
      <c r="Q7" s="14" t="s">
        <v>14</v>
      </c>
      <c r="R7" s="16">
        <v>1</v>
      </c>
      <c r="S7" s="14"/>
      <c r="T7" s="14">
        <v>1</v>
      </c>
      <c r="U7" s="14"/>
      <c r="V7" s="17">
        <f t="shared" si="2"/>
        <v>16</v>
      </c>
      <c r="W7" s="16">
        <v>1</v>
      </c>
      <c r="X7" s="16"/>
      <c r="Y7" s="16"/>
      <c r="Z7" s="16"/>
      <c r="AA7" s="16">
        <v>1</v>
      </c>
      <c r="AB7" s="16"/>
      <c r="AC7" s="16"/>
      <c r="AD7" s="16"/>
      <c r="AE7" s="16"/>
      <c r="AF7" s="16"/>
      <c r="AG7" s="16">
        <v>1</v>
      </c>
      <c r="AH7" s="16">
        <v>1</v>
      </c>
      <c r="AI7" s="18"/>
      <c r="AJ7" s="18"/>
      <c r="AK7" s="18" t="s">
        <v>14</v>
      </c>
      <c r="AL7" s="14">
        <v>1</v>
      </c>
      <c r="AM7" s="14"/>
      <c r="AN7" s="14"/>
      <c r="AO7" s="14"/>
      <c r="AP7" s="19">
        <f t="shared" si="3"/>
        <v>5</v>
      </c>
      <c r="AQ7" s="16"/>
      <c r="AR7" s="16">
        <v>2</v>
      </c>
      <c r="AS7" s="16"/>
      <c r="AT7" s="16"/>
      <c r="AU7" s="16"/>
      <c r="AV7" s="16">
        <v>1</v>
      </c>
      <c r="AW7" s="16">
        <v>1</v>
      </c>
      <c r="AX7" s="16">
        <v>1</v>
      </c>
      <c r="AY7" s="16">
        <v>1</v>
      </c>
      <c r="AZ7" s="16"/>
      <c r="BA7" s="16">
        <v>3</v>
      </c>
      <c r="BB7" s="16"/>
      <c r="BC7" s="16">
        <v>3</v>
      </c>
      <c r="BD7" s="16">
        <v>1</v>
      </c>
      <c r="BE7" s="16" t="s">
        <v>14</v>
      </c>
      <c r="BF7" s="14"/>
      <c r="BG7" s="16"/>
      <c r="BH7" s="16"/>
      <c r="BI7" s="16"/>
      <c r="BJ7" s="17">
        <f t="shared" si="4"/>
        <v>13</v>
      </c>
      <c r="BK7" s="6">
        <v>4</v>
      </c>
      <c r="BL7" s="20" t="str">
        <f t="shared" si="0"/>
        <v>Chvátal Jan</v>
      </c>
      <c r="BM7" s="20">
        <f t="shared" si="5"/>
        <v>14</v>
      </c>
      <c r="BN7" s="20">
        <f t="shared" si="6"/>
        <v>4</v>
      </c>
      <c r="BO7" s="20">
        <f t="shared" si="7"/>
        <v>13</v>
      </c>
      <c r="BP7" s="20">
        <f t="shared" si="8"/>
        <v>17</v>
      </c>
      <c r="BQ7" s="20" t="str">
        <f t="shared" si="9"/>
        <v>2018/2019</v>
      </c>
      <c r="BR7" s="20"/>
      <c r="BS7" s="6">
        <v>4</v>
      </c>
      <c r="BT7" s="20" t="str">
        <f t="shared" si="10"/>
        <v>Chvátal Jan</v>
      </c>
      <c r="BU7" s="20">
        <f t="shared" si="1"/>
        <v>2</v>
      </c>
      <c r="BV7" s="20">
        <f t="shared" si="11"/>
        <v>1</v>
      </c>
      <c r="BW7" s="20">
        <f t="shared" si="12"/>
        <v>0</v>
      </c>
      <c r="BX7" s="20">
        <f t="shared" si="13"/>
        <v>1</v>
      </c>
      <c r="BY7" s="20" t="str">
        <f t="shared" si="14"/>
        <v>2018/2019</v>
      </c>
      <c r="CA7" s="6">
        <v>4</v>
      </c>
      <c r="CB7" s="20" t="str">
        <f t="shared" si="15"/>
        <v>Chvátal Jan</v>
      </c>
      <c r="CC7" s="20">
        <f t="shared" si="16"/>
        <v>16</v>
      </c>
      <c r="CD7" s="20">
        <f t="shared" si="17"/>
        <v>5</v>
      </c>
      <c r="CE7" s="20">
        <f t="shared" si="18"/>
        <v>13</v>
      </c>
      <c r="CF7" s="20">
        <f t="shared" si="19"/>
        <v>18</v>
      </c>
      <c r="CG7" s="20" t="str">
        <f t="shared" si="20"/>
        <v>2018/2019</v>
      </c>
    </row>
    <row r="8" spans="1:85" s="6" customFormat="1" ht="11.25" x14ac:dyDescent="0.2">
      <c r="A8" s="14">
        <v>5</v>
      </c>
      <c r="B8" s="15" t="s">
        <v>22</v>
      </c>
      <c r="C8" s="14">
        <v>1</v>
      </c>
      <c r="D8" s="14">
        <v>1</v>
      </c>
      <c r="E8" s="14">
        <v>1</v>
      </c>
      <c r="F8" s="14">
        <v>1</v>
      </c>
      <c r="G8" s="16">
        <v>1</v>
      </c>
      <c r="H8" s="14">
        <v>1</v>
      </c>
      <c r="I8" s="14">
        <v>1</v>
      </c>
      <c r="J8" s="14">
        <v>1</v>
      </c>
      <c r="K8" s="14">
        <v>1</v>
      </c>
      <c r="L8" s="14">
        <v>1</v>
      </c>
      <c r="M8" s="14">
        <v>1</v>
      </c>
      <c r="N8" s="14">
        <v>1</v>
      </c>
      <c r="O8" s="14">
        <v>1</v>
      </c>
      <c r="P8" s="14">
        <v>1</v>
      </c>
      <c r="Q8" s="14" t="s">
        <v>14</v>
      </c>
      <c r="R8" s="16">
        <v>1</v>
      </c>
      <c r="S8" s="14">
        <v>1</v>
      </c>
      <c r="T8" s="14">
        <v>1</v>
      </c>
      <c r="U8" s="14">
        <v>1</v>
      </c>
      <c r="V8" s="17">
        <f t="shared" si="2"/>
        <v>18</v>
      </c>
      <c r="W8" s="16"/>
      <c r="X8" s="16">
        <v>1</v>
      </c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8"/>
      <c r="AJ8" s="18"/>
      <c r="AK8" s="18" t="s">
        <v>14</v>
      </c>
      <c r="AL8" s="14"/>
      <c r="AM8" s="14"/>
      <c r="AN8" s="14"/>
      <c r="AO8" s="14">
        <v>2</v>
      </c>
      <c r="AP8" s="19">
        <f t="shared" si="3"/>
        <v>3</v>
      </c>
      <c r="AQ8" s="16"/>
      <c r="AR8" s="16"/>
      <c r="AS8" s="16">
        <v>1</v>
      </c>
      <c r="AT8" s="16"/>
      <c r="AU8" s="16">
        <v>1</v>
      </c>
      <c r="AV8" s="16"/>
      <c r="AW8" s="16"/>
      <c r="AX8" s="16"/>
      <c r="AY8" s="16"/>
      <c r="AZ8" s="16"/>
      <c r="BA8" s="16">
        <v>1</v>
      </c>
      <c r="BB8" s="16"/>
      <c r="BC8" s="16"/>
      <c r="BD8" s="16"/>
      <c r="BE8" s="16" t="s">
        <v>14</v>
      </c>
      <c r="BF8" s="14"/>
      <c r="BG8" s="16"/>
      <c r="BH8" s="16"/>
      <c r="BI8" s="16"/>
      <c r="BJ8" s="17">
        <f t="shared" si="4"/>
        <v>3</v>
      </c>
      <c r="BK8" s="6">
        <v>5</v>
      </c>
      <c r="BL8" s="20" t="str">
        <f t="shared" si="0"/>
        <v xml:space="preserve">Chvátal Pavel </v>
      </c>
      <c r="BM8" s="20">
        <f t="shared" si="5"/>
        <v>14</v>
      </c>
      <c r="BN8" s="20">
        <f t="shared" si="6"/>
        <v>1</v>
      </c>
      <c r="BO8" s="20">
        <f t="shared" si="7"/>
        <v>3</v>
      </c>
      <c r="BP8" s="20">
        <f t="shared" si="8"/>
        <v>4</v>
      </c>
      <c r="BQ8" s="20" t="str">
        <f t="shared" si="9"/>
        <v>2018/2019</v>
      </c>
      <c r="BR8" s="20"/>
      <c r="BS8" s="6">
        <v>5</v>
      </c>
      <c r="BT8" s="20" t="str">
        <f t="shared" si="10"/>
        <v xml:space="preserve">Chvátal Pavel </v>
      </c>
      <c r="BU8" s="20">
        <f t="shared" si="1"/>
        <v>4</v>
      </c>
      <c r="BV8" s="20">
        <f t="shared" si="11"/>
        <v>2</v>
      </c>
      <c r="BW8" s="20">
        <f t="shared" si="12"/>
        <v>0</v>
      </c>
      <c r="BX8" s="20">
        <f t="shared" si="13"/>
        <v>2</v>
      </c>
      <c r="BY8" s="20" t="str">
        <f t="shared" si="14"/>
        <v>2018/2019</v>
      </c>
      <c r="CA8" s="6">
        <v>5</v>
      </c>
      <c r="CB8" s="20" t="str">
        <f t="shared" si="15"/>
        <v xml:space="preserve">Chvátal Pavel </v>
      </c>
      <c r="CC8" s="20">
        <f t="shared" si="16"/>
        <v>18</v>
      </c>
      <c r="CD8" s="20">
        <f t="shared" si="17"/>
        <v>3</v>
      </c>
      <c r="CE8" s="20">
        <f t="shared" si="18"/>
        <v>3</v>
      </c>
      <c r="CF8" s="20">
        <f t="shared" si="19"/>
        <v>6</v>
      </c>
      <c r="CG8" s="20" t="str">
        <f t="shared" si="20"/>
        <v>2018/2019</v>
      </c>
    </row>
    <row r="9" spans="1:85" s="6" customFormat="1" ht="11.25" x14ac:dyDescent="0.2">
      <c r="A9" s="14">
        <v>6</v>
      </c>
      <c r="B9" s="15" t="s">
        <v>23</v>
      </c>
      <c r="C9" s="14">
        <v>1</v>
      </c>
      <c r="D9" s="14">
        <v>1</v>
      </c>
      <c r="E9" s="14">
        <v>1</v>
      </c>
      <c r="F9" s="14">
        <v>1</v>
      </c>
      <c r="G9" s="14">
        <v>1</v>
      </c>
      <c r="H9" s="14">
        <v>1</v>
      </c>
      <c r="I9" s="14">
        <v>1</v>
      </c>
      <c r="J9" s="14">
        <v>1</v>
      </c>
      <c r="K9" s="14">
        <v>1</v>
      </c>
      <c r="L9" s="14">
        <v>1</v>
      </c>
      <c r="M9" s="14">
        <v>1</v>
      </c>
      <c r="N9" s="14"/>
      <c r="O9" s="14">
        <v>1</v>
      </c>
      <c r="P9" s="14">
        <v>1</v>
      </c>
      <c r="Q9" s="14" t="s">
        <v>14</v>
      </c>
      <c r="R9" s="16"/>
      <c r="S9" s="14"/>
      <c r="T9" s="14">
        <v>1</v>
      </c>
      <c r="U9" s="14">
        <v>1</v>
      </c>
      <c r="V9" s="17">
        <f t="shared" si="2"/>
        <v>15</v>
      </c>
      <c r="W9" s="16"/>
      <c r="X9" s="16"/>
      <c r="Y9" s="16"/>
      <c r="Z9" s="16">
        <v>3</v>
      </c>
      <c r="AA9" s="16">
        <v>1</v>
      </c>
      <c r="AB9" s="16">
        <v>5</v>
      </c>
      <c r="AC9" s="16"/>
      <c r="AD9" s="16"/>
      <c r="AE9" s="16">
        <v>1</v>
      </c>
      <c r="AF9" s="16">
        <v>1</v>
      </c>
      <c r="AG9" s="16"/>
      <c r="AH9" s="16"/>
      <c r="AI9" s="18"/>
      <c r="AJ9" s="18"/>
      <c r="AK9" s="18" t="s">
        <v>14</v>
      </c>
      <c r="AL9" s="14"/>
      <c r="AM9" s="14"/>
      <c r="AN9" s="14"/>
      <c r="AO9" s="14"/>
      <c r="AP9" s="19">
        <f t="shared" si="3"/>
        <v>11</v>
      </c>
      <c r="AQ9" s="16"/>
      <c r="AR9" s="16"/>
      <c r="AS9" s="16"/>
      <c r="AT9" s="16"/>
      <c r="AU9" s="16">
        <v>1</v>
      </c>
      <c r="AV9" s="16"/>
      <c r="AW9" s="16"/>
      <c r="AX9" s="16"/>
      <c r="AY9" s="16"/>
      <c r="AZ9" s="16">
        <v>1</v>
      </c>
      <c r="BA9" s="16"/>
      <c r="BB9" s="16"/>
      <c r="BC9" s="16"/>
      <c r="BD9" s="16"/>
      <c r="BE9" s="16" t="s">
        <v>14</v>
      </c>
      <c r="BF9" s="14"/>
      <c r="BG9" s="16"/>
      <c r="BH9" s="16">
        <v>2</v>
      </c>
      <c r="BI9" s="16"/>
      <c r="BJ9" s="17">
        <f t="shared" si="4"/>
        <v>4</v>
      </c>
      <c r="BK9" s="6">
        <v>6</v>
      </c>
      <c r="BL9" s="20" t="str">
        <f t="shared" si="0"/>
        <v>Jánský Radek</v>
      </c>
      <c r="BM9" s="20">
        <f t="shared" si="5"/>
        <v>13</v>
      </c>
      <c r="BN9" s="20">
        <f t="shared" si="6"/>
        <v>11</v>
      </c>
      <c r="BO9" s="20">
        <f t="shared" si="7"/>
        <v>2</v>
      </c>
      <c r="BP9" s="20">
        <f t="shared" si="8"/>
        <v>13</v>
      </c>
      <c r="BQ9" s="20" t="str">
        <f t="shared" si="9"/>
        <v>2018/2019</v>
      </c>
      <c r="BR9" s="20"/>
      <c r="BS9" s="6">
        <v>6</v>
      </c>
      <c r="BT9" s="20" t="str">
        <f t="shared" si="10"/>
        <v>Jánský Radek</v>
      </c>
      <c r="BU9" s="20">
        <f t="shared" si="1"/>
        <v>2</v>
      </c>
      <c r="BV9" s="20">
        <f t="shared" si="11"/>
        <v>0</v>
      </c>
      <c r="BW9" s="20">
        <f t="shared" si="12"/>
        <v>2</v>
      </c>
      <c r="BX9" s="20">
        <f t="shared" si="13"/>
        <v>2</v>
      </c>
      <c r="BY9" s="20" t="str">
        <f t="shared" si="14"/>
        <v>2018/2019</v>
      </c>
      <c r="CA9" s="6">
        <v>6</v>
      </c>
      <c r="CB9" s="20" t="str">
        <f t="shared" si="15"/>
        <v>Jánský Radek</v>
      </c>
      <c r="CC9" s="20">
        <f t="shared" si="16"/>
        <v>15</v>
      </c>
      <c r="CD9" s="20">
        <f t="shared" si="17"/>
        <v>11</v>
      </c>
      <c r="CE9" s="20">
        <f t="shared" si="18"/>
        <v>4</v>
      </c>
      <c r="CF9" s="20">
        <f t="shared" si="19"/>
        <v>15</v>
      </c>
      <c r="CG9" s="20" t="str">
        <f t="shared" si="20"/>
        <v>2018/2019</v>
      </c>
    </row>
    <row r="10" spans="1:85" s="6" customFormat="1" ht="11.25" x14ac:dyDescent="0.2">
      <c r="A10" s="14">
        <v>7</v>
      </c>
      <c r="B10" s="15" t="s">
        <v>24</v>
      </c>
      <c r="C10" s="14"/>
      <c r="D10" s="14">
        <v>1</v>
      </c>
      <c r="E10" s="14">
        <v>1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 t="s">
        <v>14</v>
      </c>
      <c r="R10" s="16"/>
      <c r="S10" s="14"/>
      <c r="T10" s="14"/>
      <c r="U10" s="14"/>
      <c r="V10" s="17">
        <f t="shared" si="2"/>
        <v>2</v>
      </c>
      <c r="W10" s="16"/>
      <c r="X10" s="16"/>
      <c r="Y10" s="16">
        <v>1</v>
      </c>
      <c r="Z10" s="16"/>
      <c r="AA10" s="16"/>
      <c r="AB10" s="16"/>
      <c r="AC10" s="16"/>
      <c r="AD10" s="16"/>
      <c r="AE10" s="16"/>
      <c r="AF10" s="16"/>
      <c r="AG10" s="16"/>
      <c r="AH10" s="16"/>
      <c r="AI10" s="18"/>
      <c r="AJ10" s="18"/>
      <c r="AK10" s="18" t="s">
        <v>14</v>
      </c>
      <c r="AL10" s="14"/>
      <c r="AM10" s="14"/>
      <c r="AN10" s="14"/>
      <c r="AO10" s="14"/>
      <c r="AP10" s="19">
        <f t="shared" si="3"/>
        <v>1</v>
      </c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 t="s">
        <v>14</v>
      </c>
      <c r="BF10" s="14"/>
      <c r="BG10" s="16"/>
      <c r="BH10" s="16"/>
      <c r="BI10" s="16"/>
      <c r="BJ10" s="17">
        <f t="shared" si="4"/>
        <v>0</v>
      </c>
      <c r="BK10" s="6">
        <v>7</v>
      </c>
      <c r="BL10" s="20" t="str">
        <f t="shared" si="0"/>
        <v>Jindra Pavel</v>
      </c>
      <c r="BM10" s="20">
        <f t="shared" si="5"/>
        <v>2</v>
      </c>
      <c r="BN10" s="20">
        <f t="shared" si="6"/>
        <v>1</v>
      </c>
      <c r="BO10" s="20">
        <f t="shared" si="7"/>
        <v>0</v>
      </c>
      <c r="BP10" s="20">
        <f t="shared" si="8"/>
        <v>1</v>
      </c>
      <c r="BQ10" s="20" t="str">
        <f t="shared" si="9"/>
        <v>2018/2019</v>
      </c>
      <c r="BR10" s="20"/>
      <c r="BS10" s="6">
        <v>7</v>
      </c>
      <c r="BT10" s="20" t="str">
        <f t="shared" si="10"/>
        <v>Jindra Pavel</v>
      </c>
      <c r="BU10" s="20">
        <f t="shared" si="1"/>
        <v>0</v>
      </c>
      <c r="BV10" s="20">
        <f t="shared" si="11"/>
        <v>0</v>
      </c>
      <c r="BW10" s="20">
        <f t="shared" si="12"/>
        <v>0</v>
      </c>
      <c r="BX10" s="20">
        <f t="shared" si="13"/>
        <v>0</v>
      </c>
      <c r="BY10" s="20" t="str">
        <f t="shared" si="14"/>
        <v>2018/2019</v>
      </c>
      <c r="CA10" s="6">
        <v>7</v>
      </c>
      <c r="CB10" s="20" t="str">
        <f t="shared" si="15"/>
        <v>Jindra Pavel</v>
      </c>
      <c r="CC10" s="20">
        <f t="shared" si="16"/>
        <v>2</v>
      </c>
      <c r="CD10" s="20">
        <f t="shared" si="17"/>
        <v>1</v>
      </c>
      <c r="CE10" s="20">
        <f t="shared" si="18"/>
        <v>0</v>
      </c>
      <c r="CF10" s="20">
        <f t="shared" si="19"/>
        <v>1</v>
      </c>
      <c r="CG10" s="20" t="str">
        <f t="shared" si="20"/>
        <v>2018/2019</v>
      </c>
    </row>
    <row r="11" spans="1:85" s="6" customFormat="1" ht="11.25" x14ac:dyDescent="0.2">
      <c r="A11" s="14">
        <v>8</v>
      </c>
      <c r="B11" s="15" t="s">
        <v>25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>
        <v>1</v>
      </c>
      <c r="U11" s="14">
        <v>1</v>
      </c>
      <c r="V11" s="17">
        <f t="shared" si="2"/>
        <v>2</v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>
        <v>1</v>
      </c>
      <c r="AO11" s="14">
        <v>1</v>
      </c>
      <c r="AP11" s="19">
        <f t="shared" si="3"/>
        <v>2</v>
      </c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>
        <v>2</v>
      </c>
      <c r="BJ11" s="17">
        <f t="shared" si="4"/>
        <v>2</v>
      </c>
      <c r="BK11" s="6">
        <v>8</v>
      </c>
      <c r="BL11" s="20" t="str">
        <f t="shared" si="0"/>
        <v>Jindra Zdeněk</v>
      </c>
      <c r="BM11" s="20">
        <f t="shared" si="5"/>
        <v>0</v>
      </c>
      <c r="BN11" s="20">
        <f t="shared" si="6"/>
        <v>0</v>
      </c>
      <c r="BO11" s="20">
        <f t="shared" si="7"/>
        <v>0</v>
      </c>
      <c r="BP11" s="20">
        <f t="shared" si="8"/>
        <v>0</v>
      </c>
      <c r="BQ11" s="20" t="str">
        <f t="shared" si="9"/>
        <v>2018/2019</v>
      </c>
      <c r="BR11" s="20"/>
      <c r="BS11" s="6">
        <v>8</v>
      </c>
      <c r="BT11" s="20" t="str">
        <f t="shared" si="10"/>
        <v>Jindra Zdeněk</v>
      </c>
      <c r="BU11" s="20">
        <f t="shared" si="1"/>
        <v>2</v>
      </c>
      <c r="BV11" s="20">
        <f t="shared" si="11"/>
        <v>2</v>
      </c>
      <c r="BW11" s="20">
        <f t="shared" si="12"/>
        <v>2</v>
      </c>
      <c r="BX11" s="20">
        <f t="shared" si="13"/>
        <v>4</v>
      </c>
      <c r="BY11" s="20" t="str">
        <f t="shared" si="14"/>
        <v>2018/2019</v>
      </c>
      <c r="CA11" s="6">
        <v>8</v>
      </c>
      <c r="CB11" s="20" t="str">
        <f t="shared" si="15"/>
        <v>Jindra Zdeněk</v>
      </c>
      <c r="CC11" s="20">
        <f t="shared" si="16"/>
        <v>2</v>
      </c>
      <c r="CD11" s="20">
        <f t="shared" si="17"/>
        <v>2</v>
      </c>
      <c r="CE11" s="20">
        <f t="shared" si="18"/>
        <v>2</v>
      </c>
      <c r="CF11" s="20">
        <f t="shared" si="19"/>
        <v>4</v>
      </c>
      <c r="CG11" s="20" t="str">
        <f t="shared" si="20"/>
        <v>2018/2019</v>
      </c>
    </row>
    <row r="12" spans="1:85" s="6" customFormat="1" ht="11.25" x14ac:dyDescent="0.2">
      <c r="A12" s="14">
        <v>9</v>
      </c>
      <c r="B12" s="15" t="s">
        <v>26</v>
      </c>
      <c r="C12" s="14">
        <v>1</v>
      </c>
      <c r="D12" s="14">
        <v>1</v>
      </c>
      <c r="E12" s="14">
        <v>1</v>
      </c>
      <c r="F12" s="14">
        <v>1</v>
      </c>
      <c r="G12" s="14">
        <v>1</v>
      </c>
      <c r="H12" s="14">
        <v>1</v>
      </c>
      <c r="I12" s="14">
        <v>1</v>
      </c>
      <c r="J12" s="14">
        <v>1</v>
      </c>
      <c r="K12" s="14">
        <v>1</v>
      </c>
      <c r="L12" s="14">
        <v>1</v>
      </c>
      <c r="M12" s="14">
        <v>1</v>
      </c>
      <c r="N12" s="14">
        <v>1</v>
      </c>
      <c r="O12" s="14">
        <v>1</v>
      </c>
      <c r="P12" s="14">
        <v>1</v>
      </c>
      <c r="Q12" s="14" t="s">
        <v>14</v>
      </c>
      <c r="R12" s="16">
        <v>1</v>
      </c>
      <c r="S12" s="14">
        <v>1</v>
      </c>
      <c r="T12" s="14">
        <v>1</v>
      </c>
      <c r="U12" s="14">
        <v>1</v>
      </c>
      <c r="V12" s="17">
        <f t="shared" si="2"/>
        <v>18</v>
      </c>
      <c r="W12" s="16">
        <v>1</v>
      </c>
      <c r="X12" s="16"/>
      <c r="Y12" s="16"/>
      <c r="Z12" s="16">
        <v>1</v>
      </c>
      <c r="AA12" s="16">
        <v>1</v>
      </c>
      <c r="AB12" s="16">
        <v>1</v>
      </c>
      <c r="AC12" s="16"/>
      <c r="AD12" s="16"/>
      <c r="AE12" s="16"/>
      <c r="AF12" s="16"/>
      <c r="AG12" s="16"/>
      <c r="AH12" s="16"/>
      <c r="AI12" s="18">
        <v>1</v>
      </c>
      <c r="AJ12" s="18"/>
      <c r="AK12" s="18" t="s">
        <v>14</v>
      </c>
      <c r="AL12" s="14"/>
      <c r="AM12" s="14">
        <v>1</v>
      </c>
      <c r="AN12" s="14">
        <v>1</v>
      </c>
      <c r="AO12" s="14"/>
      <c r="AP12" s="19">
        <f t="shared" si="3"/>
        <v>7</v>
      </c>
      <c r="AQ12" s="16"/>
      <c r="AR12" s="16"/>
      <c r="AS12" s="16"/>
      <c r="AT12" s="16">
        <v>1</v>
      </c>
      <c r="AU12" s="16">
        <v>2</v>
      </c>
      <c r="AV12" s="16">
        <v>1</v>
      </c>
      <c r="AW12" s="16">
        <v>1</v>
      </c>
      <c r="AX12" s="16"/>
      <c r="AY12" s="16">
        <v>1</v>
      </c>
      <c r="AZ12" s="16"/>
      <c r="BA12" s="16"/>
      <c r="BB12" s="16">
        <v>1</v>
      </c>
      <c r="BC12" s="16"/>
      <c r="BD12" s="16"/>
      <c r="BE12" s="16" t="s">
        <v>14</v>
      </c>
      <c r="BF12" s="14"/>
      <c r="BG12" s="16"/>
      <c r="BH12" s="16"/>
      <c r="BI12" s="16">
        <v>1</v>
      </c>
      <c r="BJ12" s="17">
        <f t="shared" si="4"/>
        <v>8</v>
      </c>
      <c r="BK12" s="6">
        <v>9</v>
      </c>
      <c r="BL12" s="20" t="str">
        <f t="shared" si="0"/>
        <v>Kelbler Miloš</v>
      </c>
      <c r="BM12" s="20">
        <f t="shared" si="5"/>
        <v>14</v>
      </c>
      <c r="BN12" s="20">
        <f t="shared" si="6"/>
        <v>5</v>
      </c>
      <c r="BO12" s="20">
        <f t="shared" si="7"/>
        <v>7</v>
      </c>
      <c r="BP12" s="20">
        <f t="shared" si="8"/>
        <v>12</v>
      </c>
      <c r="BQ12" s="20" t="str">
        <f t="shared" si="9"/>
        <v>2018/2019</v>
      </c>
      <c r="BR12" s="20"/>
      <c r="BS12" s="6">
        <v>9</v>
      </c>
      <c r="BT12" s="20" t="str">
        <f t="shared" si="10"/>
        <v>Kelbler Miloš</v>
      </c>
      <c r="BU12" s="20">
        <f t="shared" si="1"/>
        <v>4</v>
      </c>
      <c r="BV12" s="20">
        <f t="shared" si="11"/>
        <v>2</v>
      </c>
      <c r="BW12" s="20">
        <f t="shared" si="12"/>
        <v>1</v>
      </c>
      <c r="BX12" s="20">
        <f t="shared" si="13"/>
        <v>3</v>
      </c>
      <c r="BY12" s="20" t="str">
        <f t="shared" si="14"/>
        <v>2018/2019</v>
      </c>
      <c r="CA12" s="6">
        <v>9</v>
      </c>
      <c r="CB12" s="20" t="str">
        <f t="shared" si="15"/>
        <v>Kelbler Miloš</v>
      </c>
      <c r="CC12" s="20">
        <f t="shared" si="16"/>
        <v>18</v>
      </c>
      <c r="CD12" s="20">
        <f t="shared" si="17"/>
        <v>7</v>
      </c>
      <c r="CE12" s="20">
        <f t="shared" si="18"/>
        <v>8</v>
      </c>
      <c r="CF12" s="20">
        <f t="shared" si="19"/>
        <v>15</v>
      </c>
      <c r="CG12" s="20" t="str">
        <f t="shared" si="20"/>
        <v>2018/2019</v>
      </c>
    </row>
    <row r="13" spans="1:85" s="6" customFormat="1" ht="11.25" x14ac:dyDescent="0.2">
      <c r="A13" s="14">
        <v>10</v>
      </c>
      <c r="B13" s="15" t="s">
        <v>27</v>
      </c>
      <c r="C13" s="14"/>
      <c r="D13" s="14"/>
      <c r="E13" s="14"/>
      <c r="F13" s="14"/>
      <c r="G13" s="14"/>
      <c r="H13" s="14"/>
      <c r="I13" s="14">
        <v>1</v>
      </c>
      <c r="J13" s="14"/>
      <c r="K13" s="14"/>
      <c r="L13" s="14"/>
      <c r="M13" s="14"/>
      <c r="N13" s="14">
        <v>1</v>
      </c>
      <c r="O13" s="14">
        <v>1</v>
      </c>
      <c r="P13" s="14"/>
      <c r="Q13" s="14" t="s">
        <v>14</v>
      </c>
      <c r="R13" s="16"/>
      <c r="S13" s="14"/>
      <c r="T13" s="14">
        <v>1</v>
      </c>
      <c r="U13" s="14"/>
      <c r="V13" s="17">
        <f t="shared" si="2"/>
        <v>4</v>
      </c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>
        <v>1</v>
      </c>
      <c r="AI13" s="18"/>
      <c r="AJ13" s="18"/>
      <c r="AK13" s="18" t="s">
        <v>14</v>
      </c>
      <c r="AL13" s="14"/>
      <c r="AM13" s="14"/>
      <c r="AN13" s="14"/>
      <c r="AO13" s="14"/>
      <c r="AP13" s="19">
        <f t="shared" si="3"/>
        <v>1</v>
      </c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 t="s">
        <v>14</v>
      </c>
      <c r="BF13" s="14"/>
      <c r="BG13" s="16"/>
      <c r="BH13" s="16"/>
      <c r="BI13" s="16"/>
      <c r="BJ13" s="17">
        <f t="shared" si="4"/>
        <v>0</v>
      </c>
      <c r="BK13" s="6">
        <v>10</v>
      </c>
      <c r="BL13" s="20" t="str">
        <f t="shared" si="0"/>
        <v>Krejčí Jiří</v>
      </c>
      <c r="BM13" s="20">
        <f t="shared" si="5"/>
        <v>3</v>
      </c>
      <c r="BN13" s="20">
        <f t="shared" si="6"/>
        <v>1</v>
      </c>
      <c r="BO13" s="20">
        <f t="shared" si="7"/>
        <v>0</v>
      </c>
      <c r="BP13" s="20">
        <f t="shared" si="8"/>
        <v>1</v>
      </c>
      <c r="BQ13" s="20" t="str">
        <f>BQ11</f>
        <v>2018/2019</v>
      </c>
      <c r="BR13" s="20"/>
      <c r="BS13" s="6">
        <v>10</v>
      </c>
      <c r="BT13" s="20" t="str">
        <f t="shared" si="10"/>
        <v>Krejčí Jiří</v>
      </c>
      <c r="BU13" s="20">
        <f t="shared" si="1"/>
        <v>1</v>
      </c>
      <c r="BV13" s="20">
        <f t="shared" si="11"/>
        <v>0</v>
      </c>
      <c r="BW13" s="20">
        <f t="shared" si="12"/>
        <v>0</v>
      </c>
      <c r="BX13" s="20">
        <f t="shared" si="13"/>
        <v>0</v>
      </c>
      <c r="BY13" s="20" t="str">
        <f>BY11</f>
        <v>2018/2019</v>
      </c>
      <c r="CA13" s="6">
        <v>10</v>
      </c>
      <c r="CB13" s="20" t="str">
        <f t="shared" si="15"/>
        <v>Krejčí Jiří</v>
      </c>
      <c r="CC13" s="20">
        <f t="shared" si="16"/>
        <v>4</v>
      </c>
      <c r="CD13" s="20">
        <f t="shared" si="17"/>
        <v>1</v>
      </c>
      <c r="CE13" s="20">
        <f t="shared" si="18"/>
        <v>0</v>
      </c>
      <c r="CF13" s="20">
        <f t="shared" si="19"/>
        <v>1</v>
      </c>
      <c r="CG13" s="20" t="str">
        <f>CG11</f>
        <v>2018/2019</v>
      </c>
    </row>
    <row r="14" spans="1:85" s="6" customFormat="1" ht="11.25" x14ac:dyDescent="0.2">
      <c r="A14" s="14">
        <v>11</v>
      </c>
      <c r="B14" s="15" t="s">
        <v>28</v>
      </c>
      <c r="C14" s="14">
        <v>1</v>
      </c>
      <c r="D14" s="14">
        <v>1</v>
      </c>
      <c r="E14" s="14">
        <v>1</v>
      </c>
      <c r="F14" s="14">
        <v>1</v>
      </c>
      <c r="G14" s="14">
        <v>1</v>
      </c>
      <c r="H14" s="14">
        <v>1</v>
      </c>
      <c r="I14" s="14">
        <v>1</v>
      </c>
      <c r="J14" s="14">
        <v>1</v>
      </c>
      <c r="K14" s="14">
        <v>1</v>
      </c>
      <c r="L14" s="14"/>
      <c r="M14" s="14"/>
      <c r="N14" s="14">
        <v>1</v>
      </c>
      <c r="O14" s="14">
        <v>1</v>
      </c>
      <c r="P14" s="14">
        <v>1</v>
      </c>
      <c r="Q14" s="14" t="s">
        <v>14</v>
      </c>
      <c r="R14" s="16">
        <v>1</v>
      </c>
      <c r="S14" s="14">
        <v>1</v>
      </c>
      <c r="T14" s="14">
        <v>1</v>
      </c>
      <c r="U14" s="14">
        <v>1</v>
      </c>
      <c r="V14" s="17">
        <f t="shared" si="2"/>
        <v>16</v>
      </c>
      <c r="W14" s="16"/>
      <c r="X14" s="16"/>
      <c r="Y14" s="16"/>
      <c r="Z14" s="16"/>
      <c r="AA14" s="16"/>
      <c r="AB14" s="16">
        <v>1</v>
      </c>
      <c r="AC14" s="16">
        <v>1</v>
      </c>
      <c r="AD14" s="16"/>
      <c r="AE14" s="16"/>
      <c r="AF14" s="16"/>
      <c r="AG14" s="16"/>
      <c r="AH14" s="16"/>
      <c r="AI14" s="18"/>
      <c r="AJ14" s="18"/>
      <c r="AK14" s="18" t="s">
        <v>14</v>
      </c>
      <c r="AL14" s="14"/>
      <c r="AM14" s="14">
        <v>1</v>
      </c>
      <c r="AN14" s="14"/>
      <c r="AO14" s="14"/>
      <c r="AP14" s="19">
        <f t="shared" si="3"/>
        <v>3</v>
      </c>
      <c r="AQ14" s="16"/>
      <c r="AR14" s="16"/>
      <c r="AS14" s="16"/>
      <c r="AT14" s="16">
        <v>3</v>
      </c>
      <c r="AU14" s="16"/>
      <c r="AV14" s="16">
        <v>1</v>
      </c>
      <c r="AW14" s="16"/>
      <c r="AX14" s="16"/>
      <c r="AY14" s="16"/>
      <c r="AZ14" s="16"/>
      <c r="BA14" s="16"/>
      <c r="BB14" s="16"/>
      <c r="BC14" s="16"/>
      <c r="BD14" s="16"/>
      <c r="BE14" s="16" t="s">
        <v>14</v>
      </c>
      <c r="BF14" s="14"/>
      <c r="BG14" s="16">
        <v>1</v>
      </c>
      <c r="BH14" s="16">
        <v>1</v>
      </c>
      <c r="BI14" s="16">
        <v>1</v>
      </c>
      <c r="BJ14" s="17">
        <f t="shared" si="4"/>
        <v>7</v>
      </c>
      <c r="BK14" s="6">
        <v>11</v>
      </c>
      <c r="BL14" s="20" t="str">
        <f t="shared" si="0"/>
        <v>Kříž Bohuslav</v>
      </c>
      <c r="BM14" s="20">
        <f t="shared" si="5"/>
        <v>12</v>
      </c>
      <c r="BN14" s="20">
        <f t="shared" si="6"/>
        <v>2</v>
      </c>
      <c r="BO14" s="20">
        <f t="shared" si="7"/>
        <v>4</v>
      </c>
      <c r="BP14" s="20">
        <f t="shared" si="8"/>
        <v>6</v>
      </c>
      <c r="BQ14" s="20" t="str">
        <f t="shared" si="9"/>
        <v>2018/2019</v>
      </c>
      <c r="BR14" s="20"/>
      <c r="BS14" s="6">
        <v>11</v>
      </c>
      <c r="BT14" s="20" t="str">
        <f t="shared" si="10"/>
        <v>Kříž Bohuslav</v>
      </c>
      <c r="BU14" s="20">
        <f t="shared" si="1"/>
        <v>4</v>
      </c>
      <c r="BV14" s="20">
        <f t="shared" si="11"/>
        <v>1</v>
      </c>
      <c r="BW14" s="20">
        <f t="shared" si="12"/>
        <v>3</v>
      </c>
      <c r="BX14" s="20">
        <f t="shared" si="13"/>
        <v>4</v>
      </c>
      <c r="BY14" s="20" t="str">
        <f t="shared" si="14"/>
        <v>2018/2019</v>
      </c>
      <c r="CA14" s="6">
        <v>11</v>
      </c>
      <c r="CB14" s="20" t="str">
        <f t="shared" si="15"/>
        <v>Kříž Bohuslav</v>
      </c>
      <c r="CC14" s="20">
        <f t="shared" si="16"/>
        <v>16</v>
      </c>
      <c r="CD14" s="20">
        <f t="shared" si="17"/>
        <v>3</v>
      </c>
      <c r="CE14" s="20">
        <f t="shared" si="18"/>
        <v>7</v>
      </c>
      <c r="CF14" s="20">
        <f t="shared" si="19"/>
        <v>10</v>
      </c>
      <c r="CG14" s="20" t="str">
        <f t="shared" si="20"/>
        <v>2018/2019</v>
      </c>
    </row>
    <row r="15" spans="1:85" s="6" customFormat="1" ht="11.25" x14ac:dyDescent="0.2">
      <c r="A15" s="14">
        <v>12</v>
      </c>
      <c r="B15" s="15" t="s">
        <v>29</v>
      </c>
      <c r="C15" s="14">
        <v>1</v>
      </c>
      <c r="D15" s="14">
        <v>1</v>
      </c>
      <c r="E15" s="14">
        <v>1</v>
      </c>
      <c r="F15" s="14">
        <v>1</v>
      </c>
      <c r="G15" s="14">
        <v>1</v>
      </c>
      <c r="H15" s="14">
        <v>1</v>
      </c>
      <c r="I15" s="14">
        <v>1</v>
      </c>
      <c r="J15" s="14">
        <v>1</v>
      </c>
      <c r="K15" s="14">
        <v>1</v>
      </c>
      <c r="L15" s="14">
        <v>1</v>
      </c>
      <c r="M15" s="14">
        <v>1</v>
      </c>
      <c r="N15" s="14">
        <v>1</v>
      </c>
      <c r="O15" s="14">
        <v>1</v>
      </c>
      <c r="P15" s="14">
        <v>1</v>
      </c>
      <c r="Q15" s="14" t="s">
        <v>14</v>
      </c>
      <c r="R15" s="16">
        <v>1</v>
      </c>
      <c r="S15" s="14">
        <v>1</v>
      </c>
      <c r="T15" s="14">
        <v>1</v>
      </c>
      <c r="U15" s="14">
        <v>1</v>
      </c>
      <c r="V15" s="17">
        <f t="shared" si="2"/>
        <v>18</v>
      </c>
      <c r="W15" s="16"/>
      <c r="X15" s="16"/>
      <c r="Y15" s="16">
        <v>1</v>
      </c>
      <c r="Z15" s="16">
        <v>1</v>
      </c>
      <c r="AA15" s="16"/>
      <c r="AB15" s="16"/>
      <c r="AC15" s="16">
        <v>1</v>
      </c>
      <c r="AD15" s="16"/>
      <c r="AE15" s="16">
        <v>1</v>
      </c>
      <c r="AF15" s="16"/>
      <c r="AG15" s="16">
        <v>1</v>
      </c>
      <c r="AH15" s="16">
        <v>2</v>
      </c>
      <c r="AI15" s="16">
        <v>2</v>
      </c>
      <c r="AJ15" s="21"/>
      <c r="AK15" s="21" t="s">
        <v>14</v>
      </c>
      <c r="AL15" s="14"/>
      <c r="AM15" s="14"/>
      <c r="AN15" s="14"/>
      <c r="AO15" s="14"/>
      <c r="AP15" s="19">
        <f t="shared" si="3"/>
        <v>9</v>
      </c>
      <c r="AQ15" s="16">
        <v>1</v>
      </c>
      <c r="AR15" s="16"/>
      <c r="AS15" s="16"/>
      <c r="AT15" s="16">
        <v>1</v>
      </c>
      <c r="AU15" s="16">
        <v>1</v>
      </c>
      <c r="AV15" s="16"/>
      <c r="AW15" s="16"/>
      <c r="AX15" s="16"/>
      <c r="AY15" s="16"/>
      <c r="AZ15" s="16"/>
      <c r="BA15" s="16"/>
      <c r="BB15" s="16">
        <v>1</v>
      </c>
      <c r="BC15" s="16"/>
      <c r="BD15" s="16"/>
      <c r="BE15" s="16" t="s">
        <v>14</v>
      </c>
      <c r="BF15" s="14"/>
      <c r="BG15" s="16">
        <v>1</v>
      </c>
      <c r="BH15" s="16"/>
      <c r="BI15" s="16"/>
      <c r="BJ15" s="17">
        <f t="shared" si="4"/>
        <v>5</v>
      </c>
      <c r="BK15" s="6">
        <v>12</v>
      </c>
      <c r="BL15" s="20" t="str">
        <f t="shared" si="0"/>
        <v>Kříž Milan</v>
      </c>
      <c r="BM15" s="20">
        <f t="shared" si="5"/>
        <v>14</v>
      </c>
      <c r="BN15" s="20">
        <f t="shared" si="6"/>
        <v>9</v>
      </c>
      <c r="BO15" s="20">
        <f t="shared" si="7"/>
        <v>4</v>
      </c>
      <c r="BP15" s="20">
        <f t="shared" si="8"/>
        <v>13</v>
      </c>
      <c r="BQ15" s="20" t="str">
        <f t="shared" si="9"/>
        <v>2018/2019</v>
      </c>
      <c r="BR15" s="20"/>
      <c r="BS15" s="6">
        <v>12</v>
      </c>
      <c r="BT15" s="20" t="str">
        <f t="shared" si="10"/>
        <v>Kříž Milan</v>
      </c>
      <c r="BU15" s="20">
        <f t="shared" si="1"/>
        <v>4</v>
      </c>
      <c r="BV15" s="20">
        <f t="shared" si="11"/>
        <v>0</v>
      </c>
      <c r="BW15" s="20">
        <f t="shared" si="12"/>
        <v>1</v>
      </c>
      <c r="BX15" s="20">
        <f t="shared" si="13"/>
        <v>1</v>
      </c>
      <c r="BY15" s="20" t="str">
        <f t="shared" si="14"/>
        <v>2018/2019</v>
      </c>
      <c r="CA15" s="6">
        <v>12</v>
      </c>
      <c r="CB15" s="20" t="str">
        <f t="shared" si="15"/>
        <v>Kříž Milan</v>
      </c>
      <c r="CC15" s="20">
        <f t="shared" si="16"/>
        <v>18</v>
      </c>
      <c r="CD15" s="20">
        <f t="shared" si="17"/>
        <v>9</v>
      </c>
      <c r="CE15" s="20">
        <f t="shared" si="18"/>
        <v>5</v>
      </c>
      <c r="CF15" s="20">
        <f t="shared" si="19"/>
        <v>14</v>
      </c>
      <c r="CG15" s="20" t="str">
        <f t="shared" si="20"/>
        <v>2018/2019</v>
      </c>
    </row>
    <row r="16" spans="1:85" s="6" customFormat="1" ht="11.25" x14ac:dyDescent="0.2">
      <c r="A16" s="14">
        <v>13</v>
      </c>
      <c r="B16" s="15" t="s">
        <v>30</v>
      </c>
      <c r="C16" s="14">
        <v>1</v>
      </c>
      <c r="D16" s="14"/>
      <c r="E16" s="14"/>
      <c r="F16" s="14"/>
      <c r="G16" s="14"/>
      <c r="H16" s="14">
        <v>1</v>
      </c>
      <c r="I16" s="14"/>
      <c r="J16" s="14">
        <v>1</v>
      </c>
      <c r="K16" s="14">
        <v>1</v>
      </c>
      <c r="L16" s="14">
        <v>1</v>
      </c>
      <c r="M16" s="14">
        <v>1</v>
      </c>
      <c r="N16" s="14"/>
      <c r="O16" s="14"/>
      <c r="P16" s="14"/>
      <c r="Q16" s="14" t="s">
        <v>14</v>
      </c>
      <c r="R16" s="16"/>
      <c r="S16" s="14"/>
      <c r="T16" s="14"/>
      <c r="U16" s="14"/>
      <c r="V16" s="17">
        <f t="shared" si="2"/>
        <v>6</v>
      </c>
      <c r="W16" s="16"/>
      <c r="X16" s="16"/>
      <c r="Y16" s="16"/>
      <c r="Z16" s="16"/>
      <c r="AA16" s="16"/>
      <c r="AB16" s="16"/>
      <c r="AC16" s="16"/>
      <c r="AD16" s="16">
        <v>1</v>
      </c>
      <c r="AE16" s="16"/>
      <c r="AF16" s="16">
        <v>1</v>
      </c>
      <c r="AG16" s="16"/>
      <c r="AH16" s="16"/>
      <c r="AI16" s="18"/>
      <c r="AJ16" s="18"/>
      <c r="AK16" s="18" t="s">
        <v>14</v>
      </c>
      <c r="AL16" s="14"/>
      <c r="AM16" s="14"/>
      <c r="AN16" s="14"/>
      <c r="AO16" s="14"/>
      <c r="AP16" s="19">
        <f t="shared" si="3"/>
        <v>2</v>
      </c>
      <c r="AQ16" s="16"/>
      <c r="AR16" s="16"/>
      <c r="AS16" s="16"/>
      <c r="AT16" s="16"/>
      <c r="AU16" s="16"/>
      <c r="AV16" s="16"/>
      <c r="AW16" s="16"/>
      <c r="AX16" s="16"/>
      <c r="AY16" s="16"/>
      <c r="AZ16" s="16">
        <v>2</v>
      </c>
      <c r="BA16" s="16">
        <v>1</v>
      </c>
      <c r="BB16" s="16"/>
      <c r="BC16" s="16"/>
      <c r="BD16" s="16"/>
      <c r="BE16" s="16" t="s">
        <v>14</v>
      </c>
      <c r="BF16" s="14"/>
      <c r="BG16" s="16"/>
      <c r="BH16" s="16"/>
      <c r="BI16" s="16"/>
      <c r="BJ16" s="17">
        <f t="shared" si="4"/>
        <v>3</v>
      </c>
      <c r="BK16" s="6">
        <v>13</v>
      </c>
      <c r="BL16" s="20" t="str">
        <f t="shared" si="0"/>
        <v>Nehyba Roman</v>
      </c>
      <c r="BM16" s="20">
        <f t="shared" si="5"/>
        <v>6</v>
      </c>
      <c r="BN16" s="20">
        <f t="shared" si="6"/>
        <v>2</v>
      </c>
      <c r="BO16" s="20">
        <f t="shared" si="7"/>
        <v>3</v>
      </c>
      <c r="BP16" s="20">
        <f t="shared" si="8"/>
        <v>5</v>
      </c>
      <c r="BQ16" s="20" t="str">
        <f t="shared" si="9"/>
        <v>2018/2019</v>
      </c>
      <c r="BR16" s="20"/>
      <c r="BS16" s="6">
        <v>13</v>
      </c>
      <c r="BT16" s="20" t="str">
        <f t="shared" si="10"/>
        <v>Nehyba Roman</v>
      </c>
      <c r="BU16" s="20">
        <f t="shared" si="1"/>
        <v>0</v>
      </c>
      <c r="BV16" s="20">
        <f t="shared" si="11"/>
        <v>0</v>
      </c>
      <c r="BW16" s="20">
        <f t="shared" si="12"/>
        <v>0</v>
      </c>
      <c r="BX16" s="20">
        <f t="shared" si="13"/>
        <v>0</v>
      </c>
      <c r="BY16" s="20" t="str">
        <f t="shared" si="14"/>
        <v>2018/2019</v>
      </c>
      <c r="CA16" s="6">
        <v>13</v>
      </c>
      <c r="CB16" s="20" t="str">
        <f t="shared" si="15"/>
        <v>Nehyba Roman</v>
      </c>
      <c r="CC16" s="20">
        <f t="shared" si="16"/>
        <v>6</v>
      </c>
      <c r="CD16" s="20">
        <f t="shared" si="17"/>
        <v>2</v>
      </c>
      <c r="CE16" s="20">
        <f t="shared" si="18"/>
        <v>3</v>
      </c>
      <c r="CF16" s="20">
        <f t="shared" si="19"/>
        <v>5</v>
      </c>
      <c r="CG16" s="20" t="str">
        <f t="shared" si="20"/>
        <v>2018/2019</v>
      </c>
    </row>
    <row r="17" spans="1:85" s="6" customFormat="1" ht="11.25" x14ac:dyDescent="0.2">
      <c r="A17" s="14">
        <v>14</v>
      </c>
      <c r="B17" s="15" t="s">
        <v>31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 t="s">
        <v>14</v>
      </c>
      <c r="R17" s="16"/>
      <c r="S17" s="14"/>
      <c r="T17" s="14"/>
      <c r="U17" s="14"/>
      <c r="V17" s="17">
        <f t="shared" si="2"/>
        <v>0</v>
      </c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8"/>
      <c r="AJ17" s="18"/>
      <c r="AK17" s="18" t="s">
        <v>14</v>
      </c>
      <c r="AL17" s="14"/>
      <c r="AM17" s="14"/>
      <c r="AN17" s="14"/>
      <c r="AO17" s="14"/>
      <c r="AP17" s="19">
        <f t="shared" si="3"/>
        <v>0</v>
      </c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 t="s">
        <v>14</v>
      </c>
      <c r="BF17" s="14"/>
      <c r="BG17" s="16"/>
      <c r="BH17" s="16"/>
      <c r="BI17" s="16"/>
      <c r="BJ17" s="17">
        <f t="shared" si="4"/>
        <v>0</v>
      </c>
      <c r="BK17" s="6">
        <v>14</v>
      </c>
      <c r="BL17" s="20" t="str">
        <f t="shared" si="0"/>
        <v>Novák Vojtěch </v>
      </c>
      <c r="BM17" s="20">
        <f t="shared" si="5"/>
        <v>0</v>
      </c>
      <c r="BN17" s="20">
        <f t="shared" si="6"/>
        <v>0</v>
      </c>
      <c r="BO17" s="20">
        <f t="shared" si="7"/>
        <v>0</v>
      </c>
      <c r="BP17" s="20">
        <f t="shared" si="8"/>
        <v>0</v>
      </c>
      <c r="BQ17" s="20" t="str">
        <f t="shared" si="9"/>
        <v>2018/2019</v>
      </c>
      <c r="BR17" s="20"/>
      <c r="BS17" s="6">
        <v>14</v>
      </c>
      <c r="BT17" s="20" t="str">
        <f t="shared" si="10"/>
        <v>Novák Vojtěch </v>
      </c>
      <c r="BU17" s="20">
        <f t="shared" si="1"/>
        <v>0</v>
      </c>
      <c r="BV17" s="20">
        <f t="shared" si="11"/>
        <v>0</v>
      </c>
      <c r="BW17" s="20">
        <f t="shared" si="12"/>
        <v>0</v>
      </c>
      <c r="BX17" s="20">
        <f t="shared" si="13"/>
        <v>0</v>
      </c>
      <c r="BY17" s="20" t="str">
        <f t="shared" si="14"/>
        <v>2018/2019</v>
      </c>
      <c r="CA17" s="6">
        <v>14</v>
      </c>
      <c r="CB17" s="20" t="str">
        <f t="shared" si="15"/>
        <v>Novák Vojtěch </v>
      </c>
      <c r="CC17" s="20">
        <f t="shared" si="16"/>
        <v>0</v>
      </c>
      <c r="CD17" s="20">
        <f t="shared" si="17"/>
        <v>0</v>
      </c>
      <c r="CE17" s="20">
        <f t="shared" si="18"/>
        <v>0</v>
      </c>
      <c r="CF17" s="20">
        <f t="shared" si="19"/>
        <v>0</v>
      </c>
      <c r="CG17" s="20" t="str">
        <f t="shared" si="20"/>
        <v>2018/2019</v>
      </c>
    </row>
    <row r="18" spans="1:85" s="6" customFormat="1" ht="11.25" x14ac:dyDescent="0.2">
      <c r="A18" s="14">
        <v>15</v>
      </c>
      <c r="B18" s="15" t="s">
        <v>32</v>
      </c>
      <c r="C18" s="14">
        <v>1</v>
      </c>
      <c r="D18" s="14">
        <v>1</v>
      </c>
      <c r="E18" s="14">
        <v>1</v>
      </c>
      <c r="F18" s="14"/>
      <c r="G18" s="14">
        <v>1</v>
      </c>
      <c r="H18" s="14">
        <v>1</v>
      </c>
      <c r="I18" s="14">
        <v>1</v>
      </c>
      <c r="J18" s="14">
        <v>1</v>
      </c>
      <c r="K18" s="14">
        <v>1</v>
      </c>
      <c r="L18" s="14">
        <v>1</v>
      </c>
      <c r="M18" s="14">
        <v>1</v>
      </c>
      <c r="N18" s="14">
        <v>1</v>
      </c>
      <c r="O18" s="14">
        <v>1</v>
      </c>
      <c r="P18" s="14">
        <v>1</v>
      </c>
      <c r="Q18" s="14" t="s">
        <v>14</v>
      </c>
      <c r="R18" s="16">
        <v>1</v>
      </c>
      <c r="S18" s="14">
        <v>1</v>
      </c>
      <c r="T18" s="14">
        <v>1</v>
      </c>
      <c r="U18" s="14">
        <v>1</v>
      </c>
      <c r="V18" s="17">
        <f t="shared" si="2"/>
        <v>17</v>
      </c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>
        <v>1</v>
      </c>
      <c r="AH18" s="16"/>
      <c r="AI18" s="18"/>
      <c r="AJ18" s="18"/>
      <c r="AK18" s="18" t="s">
        <v>14</v>
      </c>
      <c r="AL18" s="14"/>
      <c r="AM18" s="14"/>
      <c r="AN18" s="14"/>
      <c r="AO18" s="14"/>
      <c r="AP18" s="19">
        <f t="shared" si="3"/>
        <v>1</v>
      </c>
      <c r="AQ18" s="16">
        <v>2</v>
      </c>
      <c r="AR18" s="16"/>
      <c r="AS18" s="16"/>
      <c r="AT18" s="16"/>
      <c r="AU18" s="16">
        <v>1</v>
      </c>
      <c r="AV18" s="16">
        <v>1</v>
      </c>
      <c r="AW18" s="16"/>
      <c r="AX18" s="16"/>
      <c r="AY18" s="16">
        <v>1</v>
      </c>
      <c r="AZ18" s="16">
        <v>1</v>
      </c>
      <c r="BA18" s="16"/>
      <c r="BB18" s="16">
        <v>1</v>
      </c>
      <c r="BC18" s="16">
        <v>1</v>
      </c>
      <c r="BD18" s="16"/>
      <c r="BE18" s="16" t="s">
        <v>14</v>
      </c>
      <c r="BF18" s="14"/>
      <c r="BG18" s="16"/>
      <c r="BH18" s="16"/>
      <c r="BI18" s="16"/>
      <c r="BJ18" s="17">
        <f t="shared" si="4"/>
        <v>8</v>
      </c>
      <c r="BK18" s="6">
        <v>15</v>
      </c>
      <c r="BL18" s="20" t="str">
        <f t="shared" si="0"/>
        <v>Plachý Karel</v>
      </c>
      <c r="BM18" s="20">
        <f t="shared" si="5"/>
        <v>13</v>
      </c>
      <c r="BN18" s="20">
        <f t="shared" si="6"/>
        <v>1</v>
      </c>
      <c r="BO18" s="20">
        <f t="shared" si="7"/>
        <v>8</v>
      </c>
      <c r="BP18" s="20">
        <f t="shared" si="8"/>
        <v>9</v>
      </c>
      <c r="BQ18" s="20" t="str">
        <f t="shared" si="9"/>
        <v>2018/2019</v>
      </c>
      <c r="BR18" s="20"/>
      <c r="BS18" s="6">
        <v>15</v>
      </c>
      <c r="BT18" s="20" t="str">
        <f t="shared" si="10"/>
        <v>Plachý Karel</v>
      </c>
      <c r="BU18" s="20">
        <f t="shared" si="1"/>
        <v>4</v>
      </c>
      <c r="BV18" s="20">
        <f t="shared" si="11"/>
        <v>0</v>
      </c>
      <c r="BW18" s="20">
        <f t="shared" si="12"/>
        <v>0</v>
      </c>
      <c r="BX18" s="20">
        <f t="shared" si="13"/>
        <v>0</v>
      </c>
      <c r="BY18" s="20" t="str">
        <f t="shared" si="14"/>
        <v>2018/2019</v>
      </c>
      <c r="CA18" s="6">
        <v>15</v>
      </c>
      <c r="CB18" s="20" t="str">
        <f t="shared" si="15"/>
        <v>Plachý Karel</v>
      </c>
      <c r="CC18" s="20">
        <f t="shared" si="16"/>
        <v>17</v>
      </c>
      <c r="CD18" s="20">
        <f t="shared" si="17"/>
        <v>1</v>
      </c>
      <c r="CE18" s="20">
        <f t="shared" si="18"/>
        <v>8</v>
      </c>
      <c r="CF18" s="20">
        <f t="shared" si="19"/>
        <v>9</v>
      </c>
      <c r="CG18" s="20" t="str">
        <f t="shared" si="20"/>
        <v>2018/2019</v>
      </c>
    </row>
    <row r="19" spans="1:85" s="6" customFormat="1" ht="11.25" x14ac:dyDescent="0.2">
      <c r="A19" s="14">
        <v>16</v>
      </c>
      <c r="B19" s="15" t="s">
        <v>33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 t="s">
        <v>14</v>
      </c>
      <c r="R19" s="16"/>
      <c r="S19" s="14">
        <v>1</v>
      </c>
      <c r="T19" s="14"/>
      <c r="U19" s="14"/>
      <c r="V19" s="17">
        <f t="shared" si="2"/>
        <v>1</v>
      </c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8"/>
      <c r="AJ19" s="18"/>
      <c r="AK19" s="18" t="s">
        <v>14</v>
      </c>
      <c r="AL19" s="14"/>
      <c r="AM19" s="14"/>
      <c r="AN19" s="14"/>
      <c r="AO19" s="14"/>
      <c r="AP19" s="19">
        <f t="shared" si="3"/>
        <v>0</v>
      </c>
      <c r="AQ19" s="16"/>
      <c r="AR19" s="16"/>
      <c r="AS19" s="16"/>
      <c r="AT19" s="16"/>
      <c r="AU19" s="16"/>
      <c r="AV19" s="16"/>
      <c r="AW19" s="16"/>
      <c r="AX19" s="16"/>
      <c r="AY19" s="16" t="s">
        <v>34</v>
      </c>
      <c r="AZ19" s="16"/>
      <c r="BA19" s="16"/>
      <c r="BB19" s="16"/>
      <c r="BC19" s="16"/>
      <c r="BD19" s="16"/>
      <c r="BE19" s="16" t="s">
        <v>14</v>
      </c>
      <c r="BF19" s="14"/>
      <c r="BG19" s="16"/>
      <c r="BH19" s="16"/>
      <c r="BI19" s="16"/>
      <c r="BJ19" s="17">
        <f t="shared" si="4"/>
        <v>0</v>
      </c>
      <c r="BK19" s="6">
        <v>16</v>
      </c>
      <c r="BL19" s="20" t="str">
        <f t="shared" si="0"/>
        <v>Přívětivý Josef</v>
      </c>
      <c r="BM19" s="20">
        <f t="shared" si="5"/>
        <v>0</v>
      </c>
      <c r="BN19" s="20">
        <f t="shared" si="6"/>
        <v>0</v>
      </c>
      <c r="BO19" s="20">
        <f t="shared" si="7"/>
        <v>0</v>
      </c>
      <c r="BP19" s="20">
        <f t="shared" si="8"/>
        <v>0</v>
      </c>
      <c r="BQ19" s="20" t="str">
        <f t="shared" si="9"/>
        <v>2018/2019</v>
      </c>
      <c r="BR19" s="20"/>
      <c r="BS19" s="6">
        <v>16</v>
      </c>
      <c r="BT19" s="20" t="str">
        <f t="shared" si="10"/>
        <v>Přívětivý Josef</v>
      </c>
      <c r="BU19" s="20">
        <f t="shared" si="1"/>
        <v>1</v>
      </c>
      <c r="BV19" s="20">
        <f t="shared" si="11"/>
        <v>0</v>
      </c>
      <c r="BW19" s="20">
        <f t="shared" si="12"/>
        <v>0</v>
      </c>
      <c r="BX19" s="20">
        <f t="shared" si="13"/>
        <v>0</v>
      </c>
      <c r="BY19" s="20" t="str">
        <f t="shared" si="14"/>
        <v>2018/2019</v>
      </c>
      <c r="CA19" s="6">
        <v>16</v>
      </c>
      <c r="CB19" s="20" t="str">
        <f t="shared" si="15"/>
        <v>Přívětivý Josef</v>
      </c>
      <c r="CC19" s="20">
        <f t="shared" si="16"/>
        <v>1</v>
      </c>
      <c r="CD19" s="20">
        <f t="shared" si="17"/>
        <v>0</v>
      </c>
      <c r="CE19" s="20">
        <f t="shared" si="18"/>
        <v>0</v>
      </c>
      <c r="CF19" s="20">
        <f t="shared" si="19"/>
        <v>0</v>
      </c>
      <c r="CG19" s="20" t="str">
        <f t="shared" si="20"/>
        <v>2018/2019</v>
      </c>
    </row>
    <row r="20" spans="1:85" s="6" customFormat="1" ht="11.25" x14ac:dyDescent="0.2">
      <c r="A20" s="14">
        <v>17</v>
      </c>
      <c r="B20" s="15" t="s">
        <v>35</v>
      </c>
      <c r="C20" s="14">
        <v>1</v>
      </c>
      <c r="D20" s="14">
        <v>1</v>
      </c>
      <c r="E20" s="14">
        <v>1</v>
      </c>
      <c r="F20" s="14"/>
      <c r="G20" s="14">
        <v>1</v>
      </c>
      <c r="H20" s="14">
        <v>1</v>
      </c>
      <c r="I20" s="14">
        <v>1</v>
      </c>
      <c r="J20" s="14">
        <v>1</v>
      </c>
      <c r="K20" s="14">
        <v>1</v>
      </c>
      <c r="L20" s="14">
        <v>1</v>
      </c>
      <c r="M20" s="14">
        <v>1</v>
      </c>
      <c r="N20" s="14">
        <v>1</v>
      </c>
      <c r="O20" s="14">
        <v>1</v>
      </c>
      <c r="P20" s="14">
        <v>1</v>
      </c>
      <c r="Q20" s="14" t="s">
        <v>14</v>
      </c>
      <c r="R20" s="16">
        <v>1</v>
      </c>
      <c r="S20" s="14">
        <v>1</v>
      </c>
      <c r="T20" s="14"/>
      <c r="U20" s="14">
        <v>1</v>
      </c>
      <c r="V20" s="17">
        <f t="shared" si="2"/>
        <v>16</v>
      </c>
      <c r="W20" s="16"/>
      <c r="X20" s="16"/>
      <c r="Y20" s="16"/>
      <c r="Z20" s="16"/>
      <c r="AA20" s="16">
        <v>3</v>
      </c>
      <c r="AB20" s="16">
        <v>1</v>
      </c>
      <c r="AC20" s="16"/>
      <c r="AD20" s="16"/>
      <c r="AE20" s="16">
        <v>1</v>
      </c>
      <c r="AF20" s="16">
        <v>1</v>
      </c>
      <c r="AG20" s="16">
        <v>2</v>
      </c>
      <c r="AH20" s="16">
        <v>1</v>
      </c>
      <c r="AI20" s="18">
        <v>2</v>
      </c>
      <c r="AJ20" s="18">
        <v>1</v>
      </c>
      <c r="AK20" s="18" t="s">
        <v>14</v>
      </c>
      <c r="AL20" s="14">
        <v>2</v>
      </c>
      <c r="AM20" s="14">
        <v>1</v>
      </c>
      <c r="AN20" s="14"/>
      <c r="AO20" s="14"/>
      <c r="AP20" s="19">
        <f t="shared" si="3"/>
        <v>15</v>
      </c>
      <c r="AQ20" s="16">
        <v>1</v>
      </c>
      <c r="AR20" s="16">
        <v>1</v>
      </c>
      <c r="AS20" s="16"/>
      <c r="AT20" s="16"/>
      <c r="AU20" s="16"/>
      <c r="AV20" s="16">
        <v>5</v>
      </c>
      <c r="AW20" s="16">
        <v>2</v>
      </c>
      <c r="AX20" s="16">
        <v>1</v>
      </c>
      <c r="AY20" s="16">
        <v>1</v>
      </c>
      <c r="AZ20" s="16">
        <v>1</v>
      </c>
      <c r="BA20" s="16">
        <v>2</v>
      </c>
      <c r="BB20" s="16"/>
      <c r="BC20" s="16"/>
      <c r="BD20" s="16"/>
      <c r="BE20" s="16" t="s">
        <v>14</v>
      </c>
      <c r="BF20" s="14">
        <v>1</v>
      </c>
      <c r="BG20" s="16">
        <v>2</v>
      </c>
      <c r="BH20" s="16"/>
      <c r="BI20" s="16"/>
      <c r="BJ20" s="17">
        <f t="shared" si="4"/>
        <v>17</v>
      </c>
      <c r="BK20" s="6">
        <v>17</v>
      </c>
      <c r="BL20" s="20" t="str">
        <f t="shared" si="0"/>
        <v>Švarc Petr</v>
      </c>
      <c r="BM20" s="20">
        <f t="shared" si="5"/>
        <v>13</v>
      </c>
      <c r="BN20" s="20">
        <f t="shared" si="6"/>
        <v>12</v>
      </c>
      <c r="BO20" s="20">
        <f t="shared" si="7"/>
        <v>14</v>
      </c>
      <c r="BP20" s="20">
        <f t="shared" si="8"/>
        <v>26</v>
      </c>
      <c r="BQ20" s="20" t="str">
        <f t="shared" si="9"/>
        <v>2018/2019</v>
      </c>
      <c r="BR20" s="20"/>
      <c r="BS20" s="6">
        <v>17</v>
      </c>
      <c r="BT20" s="20" t="str">
        <f t="shared" si="10"/>
        <v>Švarc Petr</v>
      </c>
      <c r="BU20" s="20">
        <f t="shared" si="1"/>
        <v>3</v>
      </c>
      <c r="BV20" s="20">
        <f t="shared" si="11"/>
        <v>3</v>
      </c>
      <c r="BW20" s="20">
        <f t="shared" si="12"/>
        <v>3</v>
      </c>
      <c r="BX20" s="20">
        <f t="shared" si="13"/>
        <v>6</v>
      </c>
      <c r="BY20" s="20" t="str">
        <f t="shared" si="14"/>
        <v>2018/2019</v>
      </c>
      <c r="CA20" s="6">
        <v>17</v>
      </c>
      <c r="CB20" s="20" t="str">
        <f t="shared" si="15"/>
        <v>Švarc Petr</v>
      </c>
      <c r="CC20" s="20">
        <f t="shared" si="16"/>
        <v>16</v>
      </c>
      <c r="CD20" s="20">
        <f t="shared" si="17"/>
        <v>15</v>
      </c>
      <c r="CE20" s="20">
        <f t="shared" si="18"/>
        <v>17</v>
      </c>
      <c r="CF20" s="20">
        <f t="shared" si="19"/>
        <v>32</v>
      </c>
      <c r="CG20" s="20" t="str">
        <f t="shared" si="20"/>
        <v>2018/2019</v>
      </c>
    </row>
    <row r="21" spans="1:85" s="6" customFormat="1" ht="11.25" x14ac:dyDescent="0.2">
      <c r="A21" s="14">
        <v>18</v>
      </c>
      <c r="B21" s="15" t="s">
        <v>36</v>
      </c>
      <c r="C21" s="14">
        <v>1</v>
      </c>
      <c r="D21" s="14">
        <v>1</v>
      </c>
      <c r="E21" s="14">
        <v>1</v>
      </c>
      <c r="F21" s="14">
        <v>1</v>
      </c>
      <c r="G21" s="14">
        <v>1</v>
      </c>
      <c r="H21" s="14">
        <v>1</v>
      </c>
      <c r="I21" s="14">
        <v>1</v>
      </c>
      <c r="J21" s="14">
        <v>1</v>
      </c>
      <c r="K21" s="14">
        <v>1</v>
      </c>
      <c r="L21" s="14">
        <v>1</v>
      </c>
      <c r="M21" s="14">
        <v>1</v>
      </c>
      <c r="N21" s="14">
        <v>1</v>
      </c>
      <c r="O21" s="14">
        <v>1</v>
      </c>
      <c r="P21" s="14">
        <v>1</v>
      </c>
      <c r="Q21" s="14" t="s">
        <v>14</v>
      </c>
      <c r="R21" s="16">
        <v>1</v>
      </c>
      <c r="S21" s="14">
        <v>1</v>
      </c>
      <c r="T21" s="14">
        <v>1</v>
      </c>
      <c r="U21" s="14">
        <v>1</v>
      </c>
      <c r="V21" s="17">
        <f t="shared" si="2"/>
        <v>18</v>
      </c>
      <c r="W21" s="16">
        <v>1</v>
      </c>
      <c r="X21" s="16"/>
      <c r="Y21" s="16"/>
      <c r="Z21" s="16">
        <v>1</v>
      </c>
      <c r="AA21" s="16">
        <v>1</v>
      </c>
      <c r="AB21" s="16"/>
      <c r="AC21" s="16">
        <v>1</v>
      </c>
      <c r="AD21" s="16"/>
      <c r="AE21" s="16"/>
      <c r="AF21" s="16">
        <v>1</v>
      </c>
      <c r="AG21" s="16">
        <v>4</v>
      </c>
      <c r="AH21" s="16"/>
      <c r="AI21" s="18"/>
      <c r="AJ21" s="18"/>
      <c r="AK21" s="18" t="s">
        <v>14</v>
      </c>
      <c r="AL21" s="14">
        <v>1</v>
      </c>
      <c r="AM21" s="14">
        <v>1</v>
      </c>
      <c r="AN21" s="14">
        <v>2</v>
      </c>
      <c r="AO21" s="14">
        <v>1</v>
      </c>
      <c r="AP21" s="19">
        <f t="shared" si="3"/>
        <v>14</v>
      </c>
      <c r="AQ21" s="16">
        <v>1</v>
      </c>
      <c r="AR21" s="16"/>
      <c r="AS21" s="16">
        <v>1</v>
      </c>
      <c r="AT21" s="16">
        <v>3</v>
      </c>
      <c r="AU21" s="16"/>
      <c r="AV21" s="16">
        <v>1</v>
      </c>
      <c r="AW21" s="16"/>
      <c r="AX21" s="16"/>
      <c r="AY21" s="16"/>
      <c r="AZ21" s="16"/>
      <c r="BA21" s="16"/>
      <c r="BB21" s="16"/>
      <c r="BC21" s="16"/>
      <c r="BD21" s="16"/>
      <c r="BE21" s="16" t="s">
        <v>14</v>
      </c>
      <c r="BF21" s="14">
        <v>2</v>
      </c>
      <c r="BG21" s="16"/>
      <c r="BH21" s="16"/>
      <c r="BI21" s="16"/>
      <c r="BJ21" s="17">
        <f t="shared" si="4"/>
        <v>8</v>
      </c>
      <c r="BK21" s="6">
        <v>18</v>
      </c>
      <c r="BL21" s="20" t="str">
        <f t="shared" si="0"/>
        <v>Vávrů Radim</v>
      </c>
      <c r="BM21" s="20">
        <f t="shared" si="5"/>
        <v>14</v>
      </c>
      <c r="BN21" s="20">
        <f t="shared" si="6"/>
        <v>9</v>
      </c>
      <c r="BO21" s="20">
        <f t="shared" si="7"/>
        <v>6</v>
      </c>
      <c r="BP21" s="20">
        <f t="shared" si="8"/>
        <v>15</v>
      </c>
      <c r="BQ21" s="20" t="str">
        <f t="shared" si="9"/>
        <v>2018/2019</v>
      </c>
      <c r="BR21" s="20"/>
      <c r="BS21" s="6">
        <v>18</v>
      </c>
      <c r="BT21" s="20" t="str">
        <f t="shared" si="10"/>
        <v>Vávrů Radim</v>
      </c>
      <c r="BU21" s="20">
        <f t="shared" si="1"/>
        <v>4</v>
      </c>
      <c r="BV21" s="20">
        <f t="shared" si="11"/>
        <v>5</v>
      </c>
      <c r="BW21" s="20">
        <f t="shared" si="12"/>
        <v>2</v>
      </c>
      <c r="BX21" s="20">
        <f t="shared" si="13"/>
        <v>7</v>
      </c>
      <c r="BY21" s="20" t="str">
        <f t="shared" si="14"/>
        <v>2018/2019</v>
      </c>
      <c r="CA21" s="6">
        <v>18</v>
      </c>
      <c r="CB21" s="20" t="str">
        <f t="shared" si="15"/>
        <v>Vávrů Radim</v>
      </c>
      <c r="CC21" s="20">
        <f t="shared" si="16"/>
        <v>18</v>
      </c>
      <c r="CD21" s="20">
        <f t="shared" si="17"/>
        <v>14</v>
      </c>
      <c r="CE21" s="20">
        <f t="shared" si="18"/>
        <v>8</v>
      </c>
      <c r="CF21" s="20">
        <f t="shared" si="19"/>
        <v>22</v>
      </c>
      <c r="CG21" s="20" t="str">
        <f t="shared" si="20"/>
        <v>2018/2019</v>
      </c>
    </row>
    <row r="22" spans="1:85" s="6" customFormat="1" ht="11.25" x14ac:dyDescent="0.2">
      <c r="A22" s="14">
        <v>19</v>
      </c>
      <c r="B22" s="15" t="s">
        <v>37</v>
      </c>
      <c r="C22" s="14">
        <v>1</v>
      </c>
      <c r="D22" s="14">
        <v>1</v>
      </c>
      <c r="E22" s="14">
        <v>1</v>
      </c>
      <c r="F22" s="14">
        <v>1</v>
      </c>
      <c r="G22" s="14"/>
      <c r="H22" s="14">
        <v>1</v>
      </c>
      <c r="I22" s="14">
        <v>1</v>
      </c>
      <c r="J22" s="14">
        <v>1</v>
      </c>
      <c r="K22" s="14">
        <v>1</v>
      </c>
      <c r="L22" s="14">
        <v>1</v>
      </c>
      <c r="M22" s="14">
        <v>1</v>
      </c>
      <c r="N22" s="14">
        <v>1</v>
      </c>
      <c r="O22" s="14">
        <v>1</v>
      </c>
      <c r="P22" s="14">
        <v>1</v>
      </c>
      <c r="Q22" s="14" t="s">
        <v>14</v>
      </c>
      <c r="R22" s="16">
        <v>1</v>
      </c>
      <c r="S22" s="14"/>
      <c r="T22" s="14">
        <v>1</v>
      </c>
      <c r="U22" s="14">
        <v>1</v>
      </c>
      <c r="V22" s="17">
        <f t="shared" si="2"/>
        <v>16</v>
      </c>
      <c r="W22" s="16">
        <v>1</v>
      </c>
      <c r="X22" s="16">
        <v>1</v>
      </c>
      <c r="Y22" s="16"/>
      <c r="Z22" s="16"/>
      <c r="AA22" s="16"/>
      <c r="AB22" s="16"/>
      <c r="AC22" s="16"/>
      <c r="AD22" s="16"/>
      <c r="AE22" s="16"/>
      <c r="AF22" s="16">
        <v>2</v>
      </c>
      <c r="AG22" s="16">
        <v>1</v>
      </c>
      <c r="AH22" s="16"/>
      <c r="AI22" s="18"/>
      <c r="AJ22" s="18"/>
      <c r="AK22" s="18" t="s">
        <v>14</v>
      </c>
      <c r="AL22" s="14"/>
      <c r="AM22" s="14"/>
      <c r="AN22" s="14"/>
      <c r="AO22" s="14">
        <v>1</v>
      </c>
      <c r="AP22" s="19">
        <f t="shared" si="3"/>
        <v>6</v>
      </c>
      <c r="AQ22" s="16"/>
      <c r="AR22" s="16"/>
      <c r="AS22" s="16"/>
      <c r="AT22" s="16">
        <v>1</v>
      </c>
      <c r="AU22" s="16"/>
      <c r="AV22" s="16">
        <v>1</v>
      </c>
      <c r="AW22" s="16">
        <v>1</v>
      </c>
      <c r="AX22" s="16"/>
      <c r="AY22" s="16"/>
      <c r="AZ22" s="16">
        <v>1</v>
      </c>
      <c r="BA22" s="16"/>
      <c r="BB22" s="16">
        <v>3</v>
      </c>
      <c r="BC22" s="16"/>
      <c r="BD22" s="16"/>
      <c r="BE22" s="16" t="s">
        <v>14</v>
      </c>
      <c r="BF22" s="14"/>
      <c r="BG22" s="16"/>
      <c r="BH22" s="16"/>
      <c r="BI22" s="16"/>
      <c r="BJ22" s="17">
        <f t="shared" si="4"/>
        <v>7</v>
      </c>
      <c r="BK22" s="6">
        <v>19</v>
      </c>
      <c r="BL22" s="20" t="str">
        <f t="shared" si="0"/>
        <v>Zejda Vojtěch</v>
      </c>
      <c r="BM22" s="20">
        <f t="shared" si="5"/>
        <v>13</v>
      </c>
      <c r="BN22" s="20">
        <f t="shared" si="6"/>
        <v>5</v>
      </c>
      <c r="BO22" s="20">
        <f t="shared" si="7"/>
        <v>7</v>
      </c>
      <c r="BP22" s="20">
        <f t="shared" si="8"/>
        <v>12</v>
      </c>
      <c r="BQ22" s="20" t="str">
        <f t="shared" si="9"/>
        <v>2018/2019</v>
      </c>
      <c r="BR22" s="20"/>
      <c r="BS22" s="6">
        <v>19</v>
      </c>
      <c r="BT22" s="20" t="str">
        <f t="shared" si="10"/>
        <v>Zejda Vojtěch</v>
      </c>
      <c r="BU22" s="20">
        <f t="shared" si="1"/>
        <v>3</v>
      </c>
      <c r="BV22" s="20">
        <f t="shared" si="11"/>
        <v>1</v>
      </c>
      <c r="BW22" s="20">
        <f t="shared" si="12"/>
        <v>0</v>
      </c>
      <c r="BX22" s="20">
        <f t="shared" si="13"/>
        <v>1</v>
      </c>
      <c r="BY22" s="20" t="str">
        <f t="shared" si="14"/>
        <v>2018/2019</v>
      </c>
      <c r="CA22" s="6">
        <v>19</v>
      </c>
      <c r="CB22" s="20" t="str">
        <f t="shared" si="15"/>
        <v>Zejda Vojtěch</v>
      </c>
      <c r="CC22" s="20">
        <f t="shared" si="16"/>
        <v>16</v>
      </c>
      <c r="CD22" s="20">
        <f t="shared" si="17"/>
        <v>6</v>
      </c>
      <c r="CE22" s="20">
        <f t="shared" si="18"/>
        <v>7</v>
      </c>
      <c r="CF22" s="20">
        <f t="shared" si="19"/>
        <v>13</v>
      </c>
      <c r="CG22" s="20" t="str">
        <f t="shared" si="20"/>
        <v>2018/2019</v>
      </c>
    </row>
    <row r="23" spans="1:85" s="6" customFormat="1" ht="11.25" x14ac:dyDescent="0.2">
      <c r="A23" s="14">
        <v>20</v>
      </c>
      <c r="B23" s="15"/>
      <c r="C23" s="14"/>
      <c r="D23" s="16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 t="s">
        <v>14</v>
      </c>
      <c r="R23" s="14"/>
      <c r="S23" s="14"/>
      <c r="T23" s="14"/>
      <c r="U23" s="14"/>
      <c r="V23" s="17">
        <f t="shared" si="2"/>
        <v>0</v>
      </c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 t="s">
        <v>14</v>
      </c>
      <c r="AL23" s="14"/>
      <c r="AM23" s="14"/>
      <c r="AN23" s="14"/>
      <c r="AO23" s="14"/>
      <c r="AP23" s="19">
        <f t="shared" si="3"/>
        <v>0</v>
      </c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 t="s">
        <v>14</v>
      </c>
      <c r="BF23" s="22"/>
      <c r="BG23" s="22"/>
      <c r="BH23" s="22"/>
      <c r="BI23" s="22"/>
      <c r="BJ23" s="17">
        <f t="shared" si="4"/>
        <v>0</v>
      </c>
      <c r="BK23" s="6">
        <v>20</v>
      </c>
      <c r="BL23" s="20">
        <f t="shared" si="0"/>
        <v>0</v>
      </c>
      <c r="BM23" s="20">
        <f t="shared" si="5"/>
        <v>0</v>
      </c>
      <c r="BN23" s="20">
        <f t="shared" si="6"/>
        <v>0</v>
      </c>
      <c r="BO23" s="20">
        <f t="shared" si="7"/>
        <v>0</v>
      </c>
      <c r="BP23" s="20">
        <f t="shared" si="8"/>
        <v>0</v>
      </c>
      <c r="BQ23" s="20" t="str">
        <f t="shared" si="9"/>
        <v>2018/2019</v>
      </c>
      <c r="BR23" s="20"/>
      <c r="BS23" s="6">
        <v>20</v>
      </c>
      <c r="BT23" s="20">
        <f t="shared" si="10"/>
        <v>0</v>
      </c>
      <c r="BU23" s="20">
        <f t="shared" si="1"/>
        <v>0</v>
      </c>
      <c r="BV23" s="20">
        <f t="shared" si="11"/>
        <v>0</v>
      </c>
      <c r="BW23" s="20">
        <f t="shared" si="12"/>
        <v>0</v>
      </c>
      <c r="BX23" s="20">
        <f t="shared" si="13"/>
        <v>0</v>
      </c>
      <c r="BY23" s="20" t="str">
        <f t="shared" si="14"/>
        <v>2018/2019</v>
      </c>
      <c r="CA23" s="6">
        <v>20</v>
      </c>
      <c r="CB23" s="20">
        <f t="shared" si="15"/>
        <v>0</v>
      </c>
      <c r="CC23" s="20">
        <f t="shared" si="16"/>
        <v>0</v>
      </c>
      <c r="CD23" s="20">
        <f t="shared" si="17"/>
        <v>0</v>
      </c>
      <c r="CE23" s="20">
        <f t="shared" si="18"/>
        <v>0</v>
      </c>
      <c r="CF23" s="20">
        <f t="shared" si="19"/>
        <v>0</v>
      </c>
      <c r="CG23" s="20" t="str">
        <f t="shared" si="20"/>
        <v>2018/2019</v>
      </c>
    </row>
    <row r="24" spans="1:85" s="6" customFormat="1" ht="11.25" x14ac:dyDescent="0.2">
      <c r="A24" s="14">
        <v>21</v>
      </c>
      <c r="B24" s="15"/>
      <c r="C24" s="14"/>
      <c r="D24" s="16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 t="s">
        <v>14</v>
      </c>
      <c r="R24" s="14"/>
      <c r="S24" s="14"/>
      <c r="T24" s="14"/>
      <c r="U24" s="14"/>
      <c r="V24" s="17">
        <f t="shared" si="2"/>
        <v>0</v>
      </c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8"/>
      <c r="AJ24" s="18"/>
      <c r="AK24" s="18" t="s">
        <v>14</v>
      </c>
      <c r="AL24" s="14"/>
      <c r="AM24" s="14"/>
      <c r="AN24" s="14"/>
      <c r="AO24" s="14"/>
      <c r="AP24" s="19">
        <f t="shared" si="3"/>
        <v>0</v>
      </c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 t="s">
        <v>14</v>
      </c>
      <c r="BF24" s="16"/>
      <c r="BG24" s="16"/>
      <c r="BH24" s="16"/>
      <c r="BI24" s="16"/>
      <c r="BJ24" s="17">
        <f t="shared" si="4"/>
        <v>0</v>
      </c>
      <c r="BK24" s="6">
        <v>21</v>
      </c>
      <c r="BL24" s="20">
        <f t="shared" si="0"/>
        <v>0</v>
      </c>
      <c r="BM24" s="20">
        <f t="shared" si="5"/>
        <v>0</v>
      </c>
      <c r="BN24" s="20">
        <f t="shared" si="6"/>
        <v>0</v>
      </c>
      <c r="BO24" s="20">
        <f t="shared" si="7"/>
        <v>0</v>
      </c>
      <c r="BP24" s="20">
        <f t="shared" si="8"/>
        <v>0</v>
      </c>
      <c r="BQ24" s="20" t="str">
        <f t="shared" si="9"/>
        <v>2018/2019</v>
      </c>
      <c r="BR24" s="20"/>
      <c r="BS24" s="6">
        <v>21</v>
      </c>
      <c r="BT24" s="20">
        <f t="shared" si="10"/>
        <v>0</v>
      </c>
      <c r="BU24" s="20">
        <f t="shared" si="1"/>
        <v>0</v>
      </c>
      <c r="BV24" s="20">
        <f t="shared" si="11"/>
        <v>0</v>
      </c>
      <c r="BW24" s="20">
        <f t="shared" si="12"/>
        <v>0</v>
      </c>
      <c r="BX24" s="20">
        <f t="shared" si="13"/>
        <v>0</v>
      </c>
      <c r="BY24" s="20" t="str">
        <f t="shared" si="14"/>
        <v>2018/2019</v>
      </c>
      <c r="CA24" s="6">
        <v>21</v>
      </c>
      <c r="CB24" s="20">
        <f t="shared" si="15"/>
        <v>0</v>
      </c>
      <c r="CC24" s="20">
        <f t="shared" si="16"/>
        <v>0</v>
      </c>
      <c r="CD24" s="20">
        <f t="shared" si="17"/>
        <v>0</v>
      </c>
      <c r="CE24" s="20">
        <f t="shared" si="18"/>
        <v>0</v>
      </c>
      <c r="CF24" s="20">
        <f t="shared" si="19"/>
        <v>0</v>
      </c>
      <c r="CG24" s="20" t="str">
        <f t="shared" si="20"/>
        <v>2018/2019</v>
      </c>
    </row>
    <row r="25" spans="1:85" s="6" customFormat="1" ht="11.25" x14ac:dyDescent="0.2">
      <c r="A25" s="14">
        <v>22</v>
      </c>
      <c r="B25" s="15"/>
      <c r="C25" s="14"/>
      <c r="D25" s="16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 t="s">
        <v>14</v>
      </c>
      <c r="R25" s="14"/>
      <c r="S25" s="14"/>
      <c r="T25" s="14"/>
      <c r="U25" s="14"/>
      <c r="V25" s="17">
        <f t="shared" si="2"/>
        <v>0</v>
      </c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8"/>
      <c r="AJ25" s="18"/>
      <c r="AK25" s="18" t="s">
        <v>14</v>
      </c>
      <c r="AL25" s="14"/>
      <c r="AM25" s="14"/>
      <c r="AN25" s="14"/>
      <c r="AO25" s="14"/>
      <c r="AP25" s="19">
        <f t="shared" si="3"/>
        <v>0</v>
      </c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 t="s">
        <v>14</v>
      </c>
      <c r="BF25" s="16"/>
      <c r="BG25" s="16"/>
      <c r="BH25" s="16"/>
      <c r="BI25" s="16"/>
      <c r="BJ25" s="17">
        <f t="shared" si="4"/>
        <v>0</v>
      </c>
      <c r="BK25" s="6">
        <v>22</v>
      </c>
      <c r="BL25" s="20">
        <f t="shared" si="0"/>
        <v>0</v>
      </c>
      <c r="BM25" s="20">
        <f t="shared" si="5"/>
        <v>0</v>
      </c>
      <c r="BN25" s="20">
        <f t="shared" si="6"/>
        <v>0</v>
      </c>
      <c r="BO25" s="20">
        <f t="shared" si="7"/>
        <v>0</v>
      </c>
      <c r="BP25" s="20">
        <f t="shared" si="8"/>
        <v>0</v>
      </c>
      <c r="BQ25" s="20" t="str">
        <f t="shared" si="9"/>
        <v>2018/2019</v>
      </c>
      <c r="BR25" s="20"/>
      <c r="BS25" s="6">
        <v>22</v>
      </c>
      <c r="BT25" s="20">
        <f t="shared" si="10"/>
        <v>0</v>
      </c>
      <c r="BU25" s="20">
        <f t="shared" si="1"/>
        <v>0</v>
      </c>
      <c r="BV25" s="20">
        <f t="shared" si="11"/>
        <v>0</v>
      </c>
      <c r="BW25" s="20">
        <f t="shared" si="12"/>
        <v>0</v>
      </c>
      <c r="BX25" s="20">
        <f t="shared" si="13"/>
        <v>0</v>
      </c>
      <c r="BY25" s="20" t="str">
        <f t="shared" si="14"/>
        <v>2018/2019</v>
      </c>
      <c r="CA25" s="6">
        <v>22</v>
      </c>
      <c r="CB25" s="20">
        <f t="shared" si="15"/>
        <v>0</v>
      </c>
      <c r="CC25" s="20">
        <f t="shared" si="16"/>
        <v>0</v>
      </c>
      <c r="CD25" s="20">
        <f t="shared" si="17"/>
        <v>0</v>
      </c>
      <c r="CE25" s="20">
        <f t="shared" si="18"/>
        <v>0</v>
      </c>
      <c r="CF25" s="20">
        <f t="shared" si="19"/>
        <v>0</v>
      </c>
      <c r="CG25" s="20" t="str">
        <f t="shared" si="20"/>
        <v>2018/2019</v>
      </c>
    </row>
    <row r="26" spans="1:85" s="14" customFormat="1" ht="11.25" x14ac:dyDescent="0.2">
      <c r="A26" s="23"/>
      <c r="B26" s="24" t="s">
        <v>12</v>
      </c>
      <c r="C26" s="23">
        <f t="shared" ref="C26:BJ26" si="21">SUM(C4:C25)</f>
        <v>14</v>
      </c>
      <c r="D26" s="23">
        <f t="shared" si="21"/>
        <v>14</v>
      </c>
      <c r="E26" s="23">
        <f t="shared" si="21"/>
        <v>14</v>
      </c>
      <c r="F26" s="23">
        <f t="shared" si="21"/>
        <v>11</v>
      </c>
      <c r="G26" s="23">
        <f t="shared" si="21"/>
        <v>12</v>
      </c>
      <c r="H26" s="23">
        <f t="shared" si="21"/>
        <v>14</v>
      </c>
      <c r="I26" s="23">
        <f t="shared" si="21"/>
        <v>14</v>
      </c>
      <c r="J26" s="23">
        <f t="shared" si="21"/>
        <v>14</v>
      </c>
      <c r="K26" s="23">
        <f t="shared" si="21"/>
        <v>14</v>
      </c>
      <c r="L26" s="23">
        <f t="shared" si="21"/>
        <v>13</v>
      </c>
      <c r="M26" s="23">
        <f t="shared" si="21"/>
        <v>13</v>
      </c>
      <c r="N26" s="23">
        <f t="shared" si="21"/>
        <v>13</v>
      </c>
      <c r="O26" s="23">
        <f t="shared" si="21"/>
        <v>14</v>
      </c>
      <c r="P26" s="23">
        <f t="shared" si="21"/>
        <v>12</v>
      </c>
      <c r="Q26" s="23">
        <f t="shared" si="21"/>
        <v>0</v>
      </c>
      <c r="R26" s="23">
        <f>SUM(R4:R25)</f>
        <v>12</v>
      </c>
      <c r="S26" s="23">
        <f t="shared" ref="S26:U26" si="22">SUM(S4:S25)</f>
        <v>10</v>
      </c>
      <c r="T26" s="23">
        <f t="shared" si="22"/>
        <v>13</v>
      </c>
      <c r="U26" s="23">
        <f t="shared" si="22"/>
        <v>13</v>
      </c>
      <c r="V26" s="23">
        <f t="shared" si="21"/>
        <v>234</v>
      </c>
      <c r="W26" s="23">
        <f t="shared" si="21"/>
        <v>8</v>
      </c>
      <c r="X26" s="25">
        <f t="shared" si="21"/>
        <v>5</v>
      </c>
      <c r="Y26" s="25">
        <f t="shared" si="21"/>
        <v>5</v>
      </c>
      <c r="Z26" s="25">
        <f t="shared" si="21"/>
        <v>13</v>
      </c>
      <c r="AA26" s="25">
        <f t="shared" si="21"/>
        <v>8</v>
      </c>
      <c r="AB26" s="25">
        <f t="shared" si="21"/>
        <v>13</v>
      </c>
      <c r="AC26" s="25">
        <f t="shared" si="21"/>
        <v>6</v>
      </c>
      <c r="AD26" s="25">
        <f t="shared" si="21"/>
        <v>2</v>
      </c>
      <c r="AE26" s="25">
        <f t="shared" si="21"/>
        <v>4</v>
      </c>
      <c r="AF26" s="25">
        <f t="shared" si="21"/>
        <v>8</v>
      </c>
      <c r="AG26" s="25">
        <f t="shared" si="21"/>
        <v>10</v>
      </c>
      <c r="AH26" s="25">
        <f t="shared" si="21"/>
        <v>7</v>
      </c>
      <c r="AI26" s="25">
        <f t="shared" si="21"/>
        <v>6</v>
      </c>
      <c r="AJ26" s="25">
        <f t="shared" si="21"/>
        <v>2</v>
      </c>
      <c r="AK26" s="25">
        <f t="shared" si="21"/>
        <v>0</v>
      </c>
      <c r="AL26" s="25">
        <f t="shared" si="21"/>
        <v>5</v>
      </c>
      <c r="AM26" s="25">
        <f t="shared" si="21"/>
        <v>7</v>
      </c>
      <c r="AN26" s="25">
        <f t="shared" si="21"/>
        <v>5</v>
      </c>
      <c r="AO26" s="25">
        <f t="shared" si="21"/>
        <v>7</v>
      </c>
      <c r="AP26" s="25">
        <f t="shared" si="21"/>
        <v>121</v>
      </c>
      <c r="AQ26" s="25">
        <f t="shared" si="21"/>
        <v>6</v>
      </c>
      <c r="AR26" s="25">
        <f t="shared" si="21"/>
        <v>4</v>
      </c>
      <c r="AS26" s="25">
        <f t="shared" si="21"/>
        <v>3</v>
      </c>
      <c r="AT26" s="25">
        <f t="shared" si="21"/>
        <v>11</v>
      </c>
      <c r="AU26" s="25">
        <f t="shared" si="21"/>
        <v>8</v>
      </c>
      <c r="AV26" s="25">
        <f t="shared" si="21"/>
        <v>12</v>
      </c>
      <c r="AW26" s="25">
        <f t="shared" si="21"/>
        <v>6</v>
      </c>
      <c r="AX26" s="25">
        <f t="shared" si="21"/>
        <v>2</v>
      </c>
      <c r="AY26" s="25">
        <f t="shared" si="21"/>
        <v>4</v>
      </c>
      <c r="AZ26" s="25">
        <f t="shared" si="21"/>
        <v>6</v>
      </c>
      <c r="BA26" s="25">
        <f t="shared" si="21"/>
        <v>9</v>
      </c>
      <c r="BB26" s="25">
        <f t="shared" si="21"/>
        <v>7</v>
      </c>
      <c r="BC26" s="25">
        <f t="shared" si="21"/>
        <v>6</v>
      </c>
      <c r="BD26" s="25">
        <f t="shared" si="21"/>
        <v>1</v>
      </c>
      <c r="BE26" s="25">
        <f t="shared" si="21"/>
        <v>0</v>
      </c>
      <c r="BF26" s="25">
        <f t="shared" si="21"/>
        <v>3</v>
      </c>
      <c r="BG26" s="25">
        <f t="shared" si="21"/>
        <v>6</v>
      </c>
      <c r="BH26" s="25">
        <f t="shared" si="21"/>
        <v>4</v>
      </c>
      <c r="BI26" s="25">
        <f t="shared" si="21"/>
        <v>5</v>
      </c>
      <c r="BJ26" s="25">
        <f t="shared" si="21"/>
        <v>103</v>
      </c>
    </row>
    <row r="27" spans="1:85" s="26" customFormat="1" x14ac:dyDescent="0.2">
      <c r="B27" s="27"/>
      <c r="P27" s="28"/>
      <c r="Q27" s="28"/>
      <c r="R27" s="28"/>
      <c r="S27" s="28"/>
      <c r="T27" s="28"/>
      <c r="U27" s="28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8"/>
      <c r="AM27" s="28"/>
      <c r="AN27" s="28"/>
      <c r="AO27" s="28"/>
      <c r="AP27" s="29"/>
    </row>
    <row r="28" spans="1:85" s="26" customFormat="1" x14ac:dyDescent="0.2">
      <c r="P28" s="28"/>
      <c r="Q28" s="28"/>
      <c r="R28" s="28"/>
      <c r="S28" s="28"/>
      <c r="T28" s="28"/>
      <c r="U28" s="28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8"/>
      <c r="AM28" s="28"/>
      <c r="AN28" s="28"/>
      <c r="AO28" s="28"/>
      <c r="AP28" s="29"/>
    </row>
    <row r="29" spans="1:85" s="26" customFormat="1" x14ac:dyDescent="0.2">
      <c r="B29" s="27"/>
      <c r="P29" s="28"/>
      <c r="Q29" s="28"/>
      <c r="R29" s="28"/>
      <c r="S29" s="28"/>
      <c r="T29" s="28"/>
      <c r="U29" s="28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8"/>
      <c r="AM29" s="28"/>
      <c r="AN29" s="28"/>
      <c r="AO29" s="28"/>
      <c r="AP29" s="29"/>
    </row>
    <row r="30" spans="1:85" s="26" customFormat="1" x14ac:dyDescent="0.2">
      <c r="B30" s="27"/>
      <c r="P30" s="28"/>
      <c r="Q30" s="28"/>
      <c r="R30" s="28"/>
      <c r="S30" s="28"/>
      <c r="T30" s="28"/>
      <c r="U30" s="28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8"/>
      <c r="AM30" s="28"/>
      <c r="AN30" s="28"/>
      <c r="AO30" s="28"/>
      <c r="AP30" s="29"/>
    </row>
    <row r="31" spans="1:85" s="26" customFormat="1" x14ac:dyDescent="0.2">
      <c r="B31" s="27"/>
      <c r="P31" s="28"/>
      <c r="Q31" s="28"/>
      <c r="R31" s="28"/>
      <c r="S31" s="28"/>
      <c r="T31" s="28"/>
      <c r="U31" s="28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8"/>
      <c r="AM31" s="28"/>
      <c r="AN31" s="28"/>
      <c r="AO31" s="28"/>
      <c r="AP31" s="29"/>
    </row>
    <row r="32" spans="1:85" s="26" customFormat="1" x14ac:dyDescent="0.2">
      <c r="B32" s="27"/>
      <c r="P32" s="28"/>
      <c r="Q32" s="28"/>
      <c r="R32" s="28"/>
      <c r="S32" s="28"/>
      <c r="T32" s="28"/>
      <c r="U32" s="28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8"/>
      <c r="AM32" s="28"/>
      <c r="AN32" s="28"/>
      <c r="AO32" s="28"/>
      <c r="AP32" s="29"/>
    </row>
    <row r="33" spans="2:42" s="26" customFormat="1" x14ac:dyDescent="0.2">
      <c r="B33" s="27"/>
      <c r="P33" s="28"/>
      <c r="Q33" s="28"/>
      <c r="R33" s="28"/>
      <c r="S33" s="28"/>
      <c r="T33" s="28"/>
      <c r="U33" s="28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8"/>
      <c r="AM33" s="28"/>
      <c r="AN33" s="28"/>
      <c r="AO33" s="28"/>
      <c r="AP33" s="29"/>
    </row>
    <row r="34" spans="2:42" s="26" customFormat="1" x14ac:dyDescent="0.2">
      <c r="B34" s="27"/>
      <c r="P34" s="28"/>
      <c r="Q34" s="28"/>
      <c r="R34" s="28"/>
      <c r="S34" s="28"/>
      <c r="T34" s="28"/>
      <c r="U34" s="28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8"/>
      <c r="AM34" s="28"/>
      <c r="AN34" s="28"/>
      <c r="AO34" s="28"/>
      <c r="AP34" s="29"/>
    </row>
    <row r="35" spans="2:42" s="26" customFormat="1" x14ac:dyDescent="0.2">
      <c r="B35" s="27"/>
      <c r="P35" s="28"/>
      <c r="Q35" s="28"/>
      <c r="R35" s="28"/>
      <c r="S35" s="28"/>
      <c r="T35" s="28"/>
      <c r="U35" s="28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8"/>
      <c r="AM35" s="28"/>
      <c r="AN35" s="28"/>
      <c r="AO35" s="28"/>
      <c r="AP35" s="29"/>
    </row>
    <row r="36" spans="2:42" s="26" customFormat="1" x14ac:dyDescent="0.2">
      <c r="B36" s="27"/>
      <c r="P36" s="28"/>
      <c r="Q36" s="28"/>
      <c r="R36" s="28"/>
      <c r="S36" s="28"/>
      <c r="T36" s="28"/>
      <c r="U36" s="28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8"/>
      <c r="AM36" s="28"/>
      <c r="AN36" s="28"/>
      <c r="AO36" s="28"/>
      <c r="AP36" s="29"/>
    </row>
    <row r="37" spans="2:42" s="26" customFormat="1" x14ac:dyDescent="0.2">
      <c r="B37" s="27"/>
      <c r="P37" s="28"/>
      <c r="Q37" s="28"/>
      <c r="R37" s="28"/>
      <c r="S37" s="28"/>
      <c r="T37" s="28"/>
      <c r="U37" s="28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8"/>
      <c r="AM37" s="28"/>
      <c r="AN37" s="28"/>
      <c r="AO37" s="28"/>
      <c r="AP37" s="29"/>
    </row>
    <row r="38" spans="2:42" s="26" customFormat="1" x14ac:dyDescent="0.2">
      <c r="B38" s="27"/>
      <c r="P38" s="28"/>
      <c r="Q38" s="28"/>
      <c r="R38" s="28"/>
      <c r="S38" s="28"/>
      <c r="T38" s="28"/>
      <c r="U38" s="28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8"/>
      <c r="AM38" s="28"/>
      <c r="AN38" s="28"/>
      <c r="AO38" s="28"/>
      <c r="AP38" s="29"/>
    </row>
    <row r="39" spans="2:42" s="26" customFormat="1" x14ac:dyDescent="0.2">
      <c r="B39" s="27"/>
      <c r="P39" s="28"/>
      <c r="Q39" s="28"/>
      <c r="R39" s="28"/>
      <c r="S39" s="28"/>
      <c r="T39" s="28"/>
      <c r="U39" s="28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8"/>
      <c r="AM39" s="28"/>
      <c r="AN39" s="28"/>
      <c r="AO39" s="28"/>
      <c r="AP39" s="29"/>
    </row>
    <row r="40" spans="2:42" s="26" customFormat="1" x14ac:dyDescent="0.2">
      <c r="B40" s="27"/>
      <c r="P40" s="28"/>
      <c r="Q40" s="28"/>
      <c r="R40" s="28"/>
      <c r="S40" s="28"/>
      <c r="T40" s="28"/>
      <c r="U40" s="28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8"/>
      <c r="AM40" s="28"/>
      <c r="AN40" s="28"/>
      <c r="AO40" s="28"/>
      <c r="AP40" s="29"/>
    </row>
    <row r="41" spans="2:42" s="26" customFormat="1" x14ac:dyDescent="0.2">
      <c r="B41" s="27"/>
      <c r="P41" s="28"/>
      <c r="Q41" s="28"/>
      <c r="R41" s="28"/>
      <c r="S41" s="28"/>
      <c r="T41" s="28"/>
      <c r="U41" s="28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8"/>
      <c r="AM41" s="28"/>
      <c r="AN41" s="28"/>
      <c r="AO41" s="28"/>
      <c r="AP41" s="29"/>
    </row>
    <row r="42" spans="2:42" s="26" customFormat="1" x14ac:dyDescent="0.2">
      <c r="B42" s="27"/>
      <c r="P42" s="28"/>
      <c r="Q42" s="28"/>
      <c r="R42" s="28"/>
      <c r="S42" s="28"/>
      <c r="T42" s="28"/>
      <c r="U42" s="28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8"/>
      <c r="AM42" s="28"/>
      <c r="AN42" s="28"/>
      <c r="AO42" s="28"/>
      <c r="AP42" s="29"/>
    </row>
    <row r="43" spans="2:42" s="26" customFormat="1" x14ac:dyDescent="0.2">
      <c r="B43" s="27"/>
      <c r="P43" s="28"/>
      <c r="Q43" s="28"/>
      <c r="R43" s="28"/>
      <c r="S43" s="28"/>
      <c r="T43" s="28"/>
      <c r="U43" s="28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8"/>
      <c r="AM43" s="28"/>
      <c r="AN43" s="28"/>
      <c r="AO43" s="28"/>
      <c r="AP43" s="29"/>
    </row>
    <row r="44" spans="2:42" s="26" customFormat="1" x14ac:dyDescent="0.2">
      <c r="B44" s="27"/>
      <c r="P44" s="28"/>
      <c r="Q44" s="28"/>
      <c r="R44" s="28"/>
      <c r="S44" s="28"/>
      <c r="T44" s="28"/>
      <c r="U44" s="28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8"/>
      <c r="AM44" s="28"/>
      <c r="AN44" s="28"/>
      <c r="AO44" s="28"/>
      <c r="AP44" s="29"/>
    </row>
    <row r="45" spans="2:42" s="26" customFormat="1" x14ac:dyDescent="0.2">
      <c r="B45" s="27"/>
      <c r="P45" s="28"/>
      <c r="Q45" s="28"/>
      <c r="R45" s="28"/>
      <c r="S45" s="28"/>
      <c r="T45" s="28"/>
      <c r="U45" s="28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8"/>
      <c r="AM45" s="28"/>
      <c r="AN45" s="28"/>
      <c r="AO45" s="28"/>
      <c r="AP45" s="29"/>
    </row>
    <row r="46" spans="2:42" s="26" customFormat="1" x14ac:dyDescent="0.2">
      <c r="B46" s="27"/>
      <c r="P46" s="28"/>
      <c r="Q46" s="28"/>
      <c r="R46" s="28"/>
      <c r="S46" s="28"/>
      <c r="T46" s="28"/>
      <c r="U46" s="28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8"/>
      <c r="AM46" s="28"/>
      <c r="AN46" s="28"/>
      <c r="AO46" s="28"/>
      <c r="AP46" s="29"/>
    </row>
    <row r="47" spans="2:42" s="26" customFormat="1" x14ac:dyDescent="0.2">
      <c r="B47" s="27"/>
      <c r="P47" s="28"/>
      <c r="Q47" s="28"/>
      <c r="R47" s="28"/>
      <c r="S47" s="28"/>
      <c r="T47" s="28"/>
      <c r="U47" s="28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8"/>
      <c r="AM47" s="28"/>
      <c r="AN47" s="28"/>
      <c r="AO47" s="28"/>
      <c r="AP47" s="29"/>
    </row>
    <row r="48" spans="2:42" s="26" customFormat="1" x14ac:dyDescent="0.2">
      <c r="B48" s="27"/>
      <c r="P48" s="28"/>
      <c r="Q48" s="28"/>
      <c r="R48" s="28"/>
      <c r="S48" s="28"/>
      <c r="T48" s="28"/>
      <c r="U48" s="28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8"/>
      <c r="AM48" s="28"/>
      <c r="AN48" s="28"/>
      <c r="AO48" s="28"/>
      <c r="AP48" s="29"/>
    </row>
    <row r="49" spans="2:42" s="26" customFormat="1" x14ac:dyDescent="0.2">
      <c r="B49" s="27"/>
      <c r="P49" s="28"/>
      <c r="Q49" s="28"/>
      <c r="R49" s="28"/>
      <c r="S49" s="28"/>
      <c r="T49" s="28"/>
      <c r="U49" s="28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8"/>
      <c r="AM49" s="28"/>
      <c r="AN49" s="28"/>
      <c r="AO49" s="28"/>
      <c r="AP49" s="29"/>
    </row>
    <row r="50" spans="2:42" s="26" customFormat="1" x14ac:dyDescent="0.2">
      <c r="B50" s="27"/>
      <c r="P50" s="28"/>
      <c r="Q50" s="28"/>
      <c r="R50" s="28"/>
      <c r="S50" s="28"/>
      <c r="T50" s="28"/>
      <c r="U50" s="28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8"/>
      <c r="AM50" s="28"/>
      <c r="AN50" s="28"/>
      <c r="AO50" s="28"/>
      <c r="AP50" s="29"/>
    </row>
    <row r="51" spans="2:42" s="26" customFormat="1" x14ac:dyDescent="0.2">
      <c r="B51" s="27"/>
      <c r="P51" s="28"/>
      <c r="Q51" s="28"/>
      <c r="R51" s="28"/>
      <c r="S51" s="28"/>
      <c r="T51" s="28"/>
      <c r="U51" s="28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8"/>
      <c r="AM51" s="28"/>
      <c r="AN51" s="28"/>
      <c r="AO51" s="28"/>
      <c r="AP51" s="29"/>
    </row>
    <row r="52" spans="2:42" s="26" customFormat="1" x14ac:dyDescent="0.2">
      <c r="B52" s="27"/>
      <c r="P52" s="28"/>
      <c r="Q52" s="28"/>
      <c r="R52" s="28"/>
      <c r="S52" s="28"/>
      <c r="T52" s="28"/>
      <c r="U52" s="28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8"/>
      <c r="AM52" s="28"/>
      <c r="AN52" s="28"/>
      <c r="AO52" s="28"/>
      <c r="AP52" s="29"/>
    </row>
    <row r="53" spans="2:42" s="26" customFormat="1" x14ac:dyDescent="0.2">
      <c r="B53" s="27"/>
      <c r="P53" s="28"/>
      <c r="Q53" s="28"/>
      <c r="R53" s="28"/>
      <c r="S53" s="28"/>
      <c r="T53" s="28"/>
      <c r="U53" s="28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8"/>
      <c r="AM53" s="28"/>
      <c r="AN53" s="28"/>
      <c r="AO53" s="28"/>
      <c r="AP53" s="29"/>
    </row>
    <row r="54" spans="2:42" s="26" customFormat="1" x14ac:dyDescent="0.2">
      <c r="B54" s="27"/>
      <c r="P54" s="28"/>
      <c r="Q54" s="28"/>
      <c r="R54" s="28"/>
      <c r="S54" s="28"/>
      <c r="T54" s="28"/>
      <c r="U54" s="28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8"/>
      <c r="AM54" s="28"/>
      <c r="AN54" s="28"/>
      <c r="AO54" s="28"/>
      <c r="AP54" s="29"/>
    </row>
    <row r="55" spans="2:42" s="26" customFormat="1" x14ac:dyDescent="0.2">
      <c r="B55" s="27"/>
      <c r="P55" s="28"/>
      <c r="Q55" s="28"/>
      <c r="R55" s="28"/>
      <c r="S55" s="28"/>
      <c r="T55" s="28"/>
      <c r="U55" s="28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8"/>
      <c r="AM55" s="28"/>
      <c r="AN55" s="28"/>
      <c r="AO55" s="28"/>
      <c r="AP55" s="29"/>
    </row>
    <row r="56" spans="2:42" s="26" customFormat="1" x14ac:dyDescent="0.2">
      <c r="B56" s="27"/>
      <c r="P56" s="28"/>
      <c r="Q56" s="28"/>
      <c r="R56" s="28"/>
      <c r="S56" s="28"/>
      <c r="T56" s="28"/>
      <c r="U56" s="28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8"/>
      <c r="AM56" s="28"/>
      <c r="AN56" s="28"/>
      <c r="AO56" s="28"/>
      <c r="AP56" s="29"/>
    </row>
    <row r="57" spans="2:42" s="26" customFormat="1" x14ac:dyDescent="0.2">
      <c r="B57" s="27"/>
      <c r="P57" s="28"/>
      <c r="Q57" s="28"/>
      <c r="R57" s="28"/>
      <c r="S57" s="28"/>
      <c r="T57" s="28"/>
      <c r="U57" s="28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8"/>
      <c r="AM57" s="28"/>
      <c r="AN57" s="28"/>
      <c r="AO57" s="28"/>
      <c r="AP57" s="29"/>
    </row>
    <row r="58" spans="2:42" s="26" customFormat="1" x14ac:dyDescent="0.2">
      <c r="B58" s="27"/>
      <c r="P58" s="28"/>
      <c r="Q58" s="28"/>
      <c r="R58" s="28"/>
      <c r="S58" s="28"/>
      <c r="T58" s="28"/>
      <c r="U58" s="28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8"/>
      <c r="AM58" s="28"/>
      <c r="AN58" s="28"/>
      <c r="AO58" s="28"/>
      <c r="AP58" s="29"/>
    </row>
    <row r="59" spans="2:42" s="26" customFormat="1" x14ac:dyDescent="0.2">
      <c r="B59" s="27"/>
      <c r="P59" s="28"/>
      <c r="Q59" s="28"/>
      <c r="R59" s="28"/>
      <c r="S59" s="28"/>
      <c r="T59" s="28"/>
      <c r="U59" s="28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8"/>
      <c r="AM59" s="28"/>
      <c r="AN59" s="28"/>
      <c r="AO59" s="28"/>
      <c r="AP59" s="29"/>
    </row>
    <row r="60" spans="2:42" s="26" customFormat="1" x14ac:dyDescent="0.2">
      <c r="B60" s="27"/>
      <c r="P60" s="28"/>
      <c r="Q60" s="28"/>
      <c r="R60" s="28"/>
      <c r="S60" s="28"/>
      <c r="T60" s="28"/>
      <c r="U60" s="28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8"/>
      <c r="AM60" s="28"/>
      <c r="AN60" s="28"/>
      <c r="AO60" s="28"/>
      <c r="AP60" s="29"/>
    </row>
    <row r="61" spans="2:42" s="26" customFormat="1" x14ac:dyDescent="0.2">
      <c r="B61" s="27"/>
      <c r="P61" s="28"/>
      <c r="Q61" s="28"/>
      <c r="R61" s="28"/>
      <c r="S61" s="28"/>
      <c r="T61" s="28"/>
      <c r="U61" s="28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8"/>
      <c r="AM61" s="28"/>
      <c r="AN61" s="28"/>
      <c r="AO61" s="28"/>
      <c r="AP61" s="29"/>
    </row>
    <row r="62" spans="2:42" s="26" customFormat="1" x14ac:dyDescent="0.2">
      <c r="B62" s="27"/>
      <c r="P62" s="28"/>
      <c r="Q62" s="28"/>
      <c r="R62" s="28"/>
      <c r="S62" s="28"/>
      <c r="T62" s="28"/>
      <c r="U62" s="28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8"/>
      <c r="AM62" s="28"/>
      <c r="AN62" s="28"/>
      <c r="AO62" s="28"/>
      <c r="AP62" s="29"/>
    </row>
    <row r="63" spans="2:42" s="26" customFormat="1" x14ac:dyDescent="0.2">
      <c r="B63" s="27"/>
      <c r="P63" s="28"/>
      <c r="Q63" s="28"/>
      <c r="R63" s="28"/>
      <c r="S63" s="28"/>
      <c r="T63" s="28"/>
      <c r="U63" s="28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8"/>
      <c r="AM63" s="28"/>
      <c r="AN63" s="28"/>
      <c r="AO63" s="28"/>
      <c r="AP63" s="29"/>
    </row>
    <row r="64" spans="2:42" s="26" customFormat="1" x14ac:dyDescent="0.2">
      <c r="B64" s="27"/>
      <c r="P64" s="28"/>
      <c r="Q64" s="28"/>
      <c r="R64" s="28"/>
      <c r="S64" s="28"/>
      <c r="T64" s="28"/>
      <c r="U64" s="28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8"/>
      <c r="AM64" s="28"/>
      <c r="AN64" s="28"/>
      <c r="AO64" s="28"/>
      <c r="AP64" s="29"/>
    </row>
    <row r="65" spans="2:42" s="26" customFormat="1" x14ac:dyDescent="0.2">
      <c r="B65" s="27"/>
      <c r="P65" s="28"/>
      <c r="Q65" s="28"/>
      <c r="R65" s="28"/>
      <c r="S65" s="28"/>
      <c r="T65" s="28"/>
      <c r="U65" s="28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8"/>
      <c r="AM65" s="28"/>
      <c r="AN65" s="28"/>
      <c r="AO65" s="28"/>
      <c r="AP65" s="29"/>
    </row>
    <row r="66" spans="2:42" s="26" customFormat="1" x14ac:dyDescent="0.2">
      <c r="B66" s="27"/>
      <c r="P66" s="28"/>
      <c r="Q66" s="28"/>
      <c r="R66" s="28"/>
      <c r="S66" s="28"/>
      <c r="T66" s="28"/>
      <c r="U66" s="28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8"/>
      <c r="AM66" s="28"/>
      <c r="AN66" s="28"/>
      <c r="AO66" s="28"/>
      <c r="AP66" s="29"/>
    </row>
    <row r="67" spans="2:42" s="26" customFormat="1" x14ac:dyDescent="0.2">
      <c r="B67" s="27"/>
      <c r="P67" s="28"/>
      <c r="Q67" s="28"/>
      <c r="R67" s="28"/>
      <c r="S67" s="28"/>
      <c r="T67" s="28"/>
      <c r="U67" s="28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8"/>
      <c r="AM67" s="28"/>
      <c r="AN67" s="28"/>
      <c r="AO67" s="28"/>
      <c r="AP67" s="29"/>
    </row>
    <row r="68" spans="2:42" s="26" customFormat="1" x14ac:dyDescent="0.2">
      <c r="B68" s="27"/>
      <c r="P68" s="28"/>
      <c r="Q68" s="28"/>
      <c r="R68" s="28"/>
      <c r="S68" s="28"/>
      <c r="T68" s="28"/>
      <c r="U68" s="28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8"/>
      <c r="AM68" s="28"/>
      <c r="AN68" s="28"/>
      <c r="AO68" s="28"/>
      <c r="AP68" s="29"/>
    </row>
    <row r="69" spans="2:42" s="26" customFormat="1" x14ac:dyDescent="0.2">
      <c r="B69" s="27"/>
      <c r="P69" s="28"/>
      <c r="Q69" s="28"/>
      <c r="R69" s="28"/>
      <c r="S69" s="28"/>
      <c r="T69" s="28"/>
      <c r="U69" s="28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8"/>
      <c r="AM69" s="28"/>
      <c r="AN69" s="28"/>
      <c r="AO69" s="28"/>
      <c r="AP69" s="29"/>
    </row>
    <row r="70" spans="2:42" s="26" customFormat="1" x14ac:dyDescent="0.2">
      <c r="B70" s="27"/>
      <c r="P70" s="28"/>
      <c r="Q70" s="28"/>
      <c r="R70" s="28"/>
      <c r="S70" s="28"/>
      <c r="T70" s="28"/>
      <c r="U70" s="28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8"/>
      <c r="AM70" s="28"/>
      <c r="AN70" s="28"/>
      <c r="AO70" s="28"/>
      <c r="AP70" s="29"/>
    </row>
    <row r="71" spans="2:42" s="26" customFormat="1" x14ac:dyDescent="0.2">
      <c r="B71" s="27"/>
      <c r="P71" s="28"/>
      <c r="Q71" s="28"/>
      <c r="R71" s="28"/>
      <c r="S71" s="28"/>
      <c r="T71" s="28"/>
      <c r="U71" s="28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8"/>
      <c r="AM71" s="28"/>
      <c r="AN71" s="28"/>
      <c r="AO71" s="28"/>
      <c r="AP71" s="29"/>
    </row>
    <row r="72" spans="2:42" s="26" customFormat="1" x14ac:dyDescent="0.2">
      <c r="B72" s="27"/>
      <c r="P72" s="28"/>
      <c r="Q72" s="28"/>
      <c r="R72" s="28"/>
      <c r="S72" s="28"/>
      <c r="T72" s="28"/>
      <c r="U72" s="28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8"/>
      <c r="AM72" s="28"/>
      <c r="AN72" s="28"/>
      <c r="AO72" s="28"/>
      <c r="AP72" s="29"/>
    </row>
    <row r="73" spans="2:42" s="26" customFormat="1" x14ac:dyDescent="0.2">
      <c r="B73" s="27"/>
      <c r="P73" s="28"/>
      <c r="Q73" s="28"/>
      <c r="R73" s="28"/>
      <c r="S73" s="28"/>
      <c r="T73" s="28"/>
      <c r="U73" s="28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8"/>
      <c r="AM73" s="28"/>
      <c r="AN73" s="28"/>
      <c r="AO73" s="28"/>
      <c r="AP73" s="29"/>
    </row>
    <row r="74" spans="2:42" s="26" customFormat="1" x14ac:dyDescent="0.2">
      <c r="B74" s="27"/>
      <c r="P74" s="28"/>
      <c r="Q74" s="28"/>
      <c r="R74" s="28"/>
      <c r="S74" s="28"/>
      <c r="T74" s="28"/>
      <c r="U74" s="28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8"/>
      <c r="AM74" s="28"/>
      <c r="AN74" s="28"/>
      <c r="AO74" s="28"/>
      <c r="AP74" s="29"/>
    </row>
    <row r="75" spans="2:42" s="26" customFormat="1" x14ac:dyDescent="0.2">
      <c r="B75" s="27"/>
      <c r="P75" s="28"/>
      <c r="Q75" s="28"/>
      <c r="R75" s="28"/>
      <c r="S75" s="28"/>
      <c r="T75" s="28"/>
      <c r="U75" s="28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8"/>
      <c r="AM75" s="28"/>
      <c r="AN75" s="28"/>
      <c r="AO75" s="28"/>
      <c r="AP75" s="29"/>
    </row>
    <row r="76" spans="2:42" s="26" customFormat="1" x14ac:dyDescent="0.2">
      <c r="B76" s="27"/>
      <c r="P76" s="28"/>
      <c r="Q76" s="28"/>
      <c r="R76" s="28"/>
      <c r="S76" s="28"/>
      <c r="T76" s="28"/>
      <c r="U76" s="28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8"/>
      <c r="AM76" s="28"/>
      <c r="AN76" s="28"/>
      <c r="AO76" s="28"/>
      <c r="AP76" s="29"/>
    </row>
    <row r="77" spans="2:42" s="26" customFormat="1" x14ac:dyDescent="0.2">
      <c r="B77" s="27"/>
      <c r="P77" s="28"/>
      <c r="Q77" s="28"/>
      <c r="R77" s="28"/>
      <c r="S77" s="28"/>
      <c r="T77" s="28"/>
      <c r="U77" s="28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8"/>
      <c r="AM77" s="28"/>
      <c r="AN77" s="28"/>
      <c r="AO77" s="28"/>
      <c r="AP77" s="29"/>
    </row>
    <row r="78" spans="2:42" s="26" customFormat="1" x14ac:dyDescent="0.2">
      <c r="B78" s="27"/>
      <c r="P78" s="28"/>
      <c r="Q78" s="28"/>
      <c r="R78" s="28"/>
      <c r="S78" s="28"/>
      <c r="T78" s="28"/>
      <c r="U78" s="28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8"/>
      <c r="AM78" s="28"/>
      <c r="AN78" s="28"/>
      <c r="AO78" s="28"/>
      <c r="AP78" s="29"/>
    </row>
    <row r="79" spans="2:42" s="26" customFormat="1" x14ac:dyDescent="0.2">
      <c r="B79" s="27"/>
      <c r="P79" s="28"/>
      <c r="Q79" s="28"/>
      <c r="R79" s="28"/>
      <c r="S79" s="28"/>
      <c r="T79" s="28"/>
      <c r="U79" s="28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8"/>
      <c r="AM79" s="28"/>
      <c r="AN79" s="28"/>
      <c r="AO79" s="28"/>
      <c r="AP79" s="29"/>
    </row>
    <row r="80" spans="2:42" s="26" customFormat="1" x14ac:dyDescent="0.2">
      <c r="B80" s="27"/>
      <c r="P80" s="28"/>
      <c r="Q80" s="28"/>
      <c r="R80" s="28"/>
      <c r="S80" s="28"/>
      <c r="T80" s="28"/>
      <c r="U80" s="28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8"/>
      <c r="AM80" s="28"/>
      <c r="AN80" s="28"/>
      <c r="AO80" s="28"/>
      <c r="AP80" s="29"/>
    </row>
    <row r="81" spans="2:42" s="26" customFormat="1" x14ac:dyDescent="0.2">
      <c r="B81" s="27"/>
      <c r="P81" s="28"/>
      <c r="Q81" s="28"/>
      <c r="R81" s="28"/>
      <c r="S81" s="28"/>
      <c r="T81" s="28"/>
      <c r="U81" s="28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8"/>
      <c r="AM81" s="28"/>
      <c r="AN81" s="28"/>
      <c r="AO81" s="28"/>
      <c r="AP81" s="29"/>
    </row>
    <row r="82" spans="2:42" s="26" customFormat="1" x14ac:dyDescent="0.2">
      <c r="B82" s="27"/>
      <c r="P82" s="28"/>
      <c r="Q82" s="28"/>
      <c r="R82" s="28"/>
      <c r="S82" s="28"/>
      <c r="T82" s="28"/>
      <c r="U82" s="28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8"/>
      <c r="AM82" s="28"/>
      <c r="AN82" s="28"/>
      <c r="AO82" s="28"/>
      <c r="AP82" s="29"/>
    </row>
    <row r="83" spans="2:42" s="26" customFormat="1" x14ac:dyDescent="0.2">
      <c r="B83" s="27"/>
      <c r="P83" s="28"/>
      <c r="Q83" s="28"/>
      <c r="R83" s="28"/>
      <c r="S83" s="28"/>
      <c r="T83" s="28"/>
      <c r="U83" s="28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8"/>
      <c r="AM83" s="28"/>
      <c r="AN83" s="28"/>
      <c r="AO83" s="28"/>
      <c r="AP83" s="29"/>
    </row>
    <row r="84" spans="2:42" s="26" customFormat="1" x14ac:dyDescent="0.2">
      <c r="B84" s="27"/>
      <c r="P84" s="28"/>
      <c r="Q84" s="28"/>
      <c r="R84" s="28"/>
      <c r="S84" s="28"/>
      <c r="T84" s="28"/>
      <c r="U84" s="28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8"/>
      <c r="AM84" s="28"/>
      <c r="AN84" s="28"/>
      <c r="AO84" s="28"/>
      <c r="AP84" s="29"/>
    </row>
    <row r="85" spans="2:42" s="26" customFormat="1" x14ac:dyDescent="0.2">
      <c r="B85" s="27"/>
      <c r="P85" s="28"/>
      <c r="Q85" s="28"/>
      <c r="R85" s="28"/>
      <c r="S85" s="28"/>
      <c r="T85" s="28"/>
      <c r="U85" s="28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8"/>
      <c r="AM85" s="28"/>
      <c r="AN85" s="28"/>
      <c r="AO85" s="28"/>
      <c r="AP85" s="29"/>
    </row>
    <row r="86" spans="2:42" s="26" customFormat="1" x14ac:dyDescent="0.2">
      <c r="B86" s="27"/>
      <c r="P86" s="28"/>
      <c r="Q86" s="28"/>
      <c r="R86" s="28"/>
      <c r="S86" s="28"/>
      <c r="T86" s="28"/>
      <c r="U86" s="28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8"/>
      <c r="AM86" s="28"/>
      <c r="AN86" s="28"/>
      <c r="AO86" s="28"/>
      <c r="AP86" s="29"/>
    </row>
    <row r="87" spans="2:42" s="26" customFormat="1" x14ac:dyDescent="0.2">
      <c r="B87" s="27"/>
      <c r="P87" s="28"/>
      <c r="Q87" s="28"/>
      <c r="R87" s="28"/>
      <c r="S87" s="28"/>
      <c r="T87" s="28"/>
      <c r="U87" s="28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8"/>
      <c r="AM87" s="28"/>
      <c r="AN87" s="28"/>
      <c r="AO87" s="28"/>
      <c r="AP87" s="29"/>
    </row>
    <row r="88" spans="2:42" s="26" customFormat="1" x14ac:dyDescent="0.2">
      <c r="B88" s="27"/>
      <c r="P88" s="28"/>
      <c r="Q88" s="28"/>
      <c r="R88" s="28"/>
      <c r="S88" s="28"/>
      <c r="T88" s="28"/>
      <c r="U88" s="28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8"/>
      <c r="AM88" s="28"/>
      <c r="AN88" s="28"/>
      <c r="AO88" s="28"/>
      <c r="AP88" s="29"/>
    </row>
    <row r="89" spans="2:42" s="26" customFormat="1" x14ac:dyDescent="0.2">
      <c r="B89" s="27"/>
      <c r="P89" s="28"/>
      <c r="Q89" s="28"/>
      <c r="R89" s="28"/>
      <c r="S89" s="28"/>
      <c r="T89" s="28"/>
      <c r="U89" s="28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8"/>
      <c r="AM89" s="28"/>
      <c r="AN89" s="28"/>
      <c r="AO89" s="28"/>
      <c r="AP89" s="29"/>
    </row>
    <row r="90" spans="2:42" s="26" customFormat="1" x14ac:dyDescent="0.2">
      <c r="B90" s="27"/>
      <c r="P90" s="28"/>
      <c r="Q90" s="28"/>
      <c r="R90" s="28"/>
      <c r="S90" s="28"/>
      <c r="T90" s="28"/>
      <c r="U90" s="28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8"/>
      <c r="AM90" s="28"/>
      <c r="AN90" s="28"/>
      <c r="AO90" s="28"/>
      <c r="AP90" s="29"/>
    </row>
    <row r="91" spans="2:42" s="26" customFormat="1" x14ac:dyDescent="0.2">
      <c r="B91" s="27"/>
      <c r="P91" s="28"/>
      <c r="Q91" s="28"/>
      <c r="R91" s="28"/>
      <c r="S91" s="28"/>
      <c r="T91" s="28"/>
      <c r="U91" s="28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8"/>
      <c r="AM91" s="28"/>
      <c r="AN91" s="28"/>
      <c r="AO91" s="28"/>
      <c r="AP91" s="29"/>
    </row>
    <row r="92" spans="2:42" s="26" customFormat="1" x14ac:dyDescent="0.2">
      <c r="B92" s="27"/>
      <c r="P92" s="28"/>
      <c r="Q92" s="28"/>
      <c r="R92" s="28"/>
      <c r="S92" s="28"/>
      <c r="T92" s="28"/>
      <c r="U92" s="28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8"/>
      <c r="AM92" s="28"/>
      <c r="AN92" s="28"/>
      <c r="AO92" s="28"/>
      <c r="AP92" s="29"/>
    </row>
    <row r="93" spans="2:42" s="26" customFormat="1" x14ac:dyDescent="0.2">
      <c r="B93" s="27"/>
      <c r="P93" s="28"/>
      <c r="Q93" s="28"/>
      <c r="R93" s="28"/>
      <c r="S93" s="28"/>
      <c r="T93" s="28"/>
      <c r="U93" s="28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8"/>
      <c r="AM93" s="28"/>
      <c r="AN93" s="28"/>
      <c r="AO93" s="28"/>
      <c r="AP93" s="29"/>
    </row>
    <row r="94" spans="2:42" s="26" customFormat="1" x14ac:dyDescent="0.2">
      <c r="B94" s="27"/>
      <c r="P94" s="28"/>
      <c r="Q94" s="28"/>
      <c r="R94" s="28"/>
      <c r="S94" s="28"/>
      <c r="T94" s="28"/>
      <c r="U94" s="28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8"/>
      <c r="AM94" s="28"/>
      <c r="AN94" s="28"/>
      <c r="AO94" s="28"/>
      <c r="AP94" s="29"/>
    </row>
    <row r="95" spans="2:42" s="26" customFormat="1" x14ac:dyDescent="0.2">
      <c r="B95" s="27"/>
      <c r="P95" s="28"/>
      <c r="Q95" s="28"/>
      <c r="R95" s="28"/>
      <c r="S95" s="28"/>
      <c r="T95" s="28"/>
      <c r="U95" s="28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8"/>
      <c r="AM95" s="28"/>
      <c r="AN95" s="28"/>
      <c r="AO95" s="28"/>
      <c r="AP95" s="29"/>
    </row>
    <row r="96" spans="2:42" s="26" customFormat="1" x14ac:dyDescent="0.2">
      <c r="B96" s="27"/>
      <c r="P96" s="28"/>
      <c r="Q96" s="28"/>
      <c r="R96" s="28"/>
      <c r="S96" s="28"/>
      <c r="T96" s="28"/>
      <c r="U96" s="28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8"/>
      <c r="AM96" s="28"/>
      <c r="AN96" s="28"/>
      <c r="AO96" s="28"/>
      <c r="AP96" s="29"/>
    </row>
    <row r="97" spans="2:42" s="26" customFormat="1" x14ac:dyDescent="0.2">
      <c r="B97" s="27"/>
      <c r="P97" s="28"/>
      <c r="Q97" s="28"/>
      <c r="R97" s="28"/>
      <c r="S97" s="28"/>
      <c r="T97" s="28"/>
      <c r="U97" s="28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8"/>
      <c r="AM97" s="28"/>
      <c r="AN97" s="28"/>
      <c r="AO97" s="28"/>
      <c r="AP97" s="29"/>
    </row>
    <row r="98" spans="2:42" s="26" customFormat="1" x14ac:dyDescent="0.2">
      <c r="B98" s="27"/>
      <c r="P98" s="28"/>
      <c r="Q98" s="28"/>
      <c r="R98" s="28"/>
      <c r="S98" s="28"/>
      <c r="T98" s="28"/>
      <c r="U98" s="28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8"/>
      <c r="AM98" s="28"/>
      <c r="AN98" s="28"/>
      <c r="AO98" s="28"/>
      <c r="AP98" s="29"/>
    </row>
    <row r="99" spans="2:42" s="26" customFormat="1" x14ac:dyDescent="0.2">
      <c r="B99" s="27"/>
      <c r="P99" s="28"/>
      <c r="Q99" s="28"/>
      <c r="R99" s="28"/>
      <c r="S99" s="28"/>
      <c r="T99" s="28"/>
      <c r="U99" s="28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8"/>
      <c r="AM99" s="28"/>
      <c r="AN99" s="28"/>
      <c r="AO99" s="28"/>
      <c r="AP99" s="29"/>
    </row>
    <row r="100" spans="2:42" s="26" customFormat="1" x14ac:dyDescent="0.2">
      <c r="B100" s="27"/>
      <c r="P100" s="28"/>
      <c r="Q100" s="28"/>
      <c r="R100" s="28"/>
      <c r="S100" s="28"/>
      <c r="T100" s="28"/>
      <c r="U100" s="28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8"/>
      <c r="AM100" s="28"/>
      <c r="AN100" s="28"/>
      <c r="AO100" s="28"/>
      <c r="AP100" s="29"/>
    </row>
    <row r="101" spans="2:42" s="26" customFormat="1" x14ac:dyDescent="0.2">
      <c r="B101" s="27"/>
      <c r="P101" s="28"/>
      <c r="Q101" s="28"/>
      <c r="R101" s="28"/>
      <c r="S101" s="28"/>
      <c r="T101" s="28"/>
      <c r="U101" s="28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8"/>
      <c r="AM101" s="28"/>
      <c r="AN101" s="28"/>
      <c r="AO101" s="28"/>
      <c r="AP101" s="29"/>
    </row>
    <row r="102" spans="2:42" s="26" customFormat="1" x14ac:dyDescent="0.2">
      <c r="B102" s="27"/>
      <c r="P102" s="28"/>
      <c r="Q102" s="28"/>
      <c r="R102" s="28"/>
      <c r="S102" s="28"/>
      <c r="T102" s="28"/>
      <c r="U102" s="28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8"/>
      <c r="AM102" s="28"/>
      <c r="AN102" s="28"/>
      <c r="AO102" s="28"/>
      <c r="AP102" s="29"/>
    </row>
    <row r="103" spans="2:42" s="26" customFormat="1" x14ac:dyDescent="0.2">
      <c r="B103" s="27"/>
      <c r="P103" s="28"/>
      <c r="Q103" s="28"/>
      <c r="R103" s="28"/>
      <c r="S103" s="28"/>
      <c r="T103" s="28"/>
      <c r="U103" s="28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8"/>
      <c r="AM103" s="28"/>
      <c r="AN103" s="28"/>
      <c r="AO103" s="28"/>
      <c r="AP103" s="29"/>
    </row>
    <row r="104" spans="2:42" s="26" customFormat="1" x14ac:dyDescent="0.2">
      <c r="B104" s="27"/>
      <c r="P104" s="28"/>
      <c r="Q104" s="28"/>
      <c r="R104" s="28"/>
      <c r="S104" s="28"/>
      <c r="T104" s="28"/>
      <c r="U104" s="28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8"/>
      <c r="AM104" s="28"/>
      <c r="AN104" s="28"/>
      <c r="AO104" s="28"/>
      <c r="AP104" s="29"/>
    </row>
    <row r="105" spans="2:42" s="26" customFormat="1" x14ac:dyDescent="0.2">
      <c r="B105" s="27"/>
      <c r="P105" s="28"/>
      <c r="Q105" s="28"/>
      <c r="R105" s="28"/>
      <c r="S105" s="28"/>
      <c r="T105" s="28"/>
      <c r="U105" s="28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8"/>
      <c r="AM105" s="28"/>
      <c r="AN105" s="28"/>
      <c r="AO105" s="28"/>
      <c r="AP105" s="29"/>
    </row>
    <row r="106" spans="2:42" s="26" customFormat="1" x14ac:dyDescent="0.2">
      <c r="B106" s="27"/>
      <c r="P106" s="28"/>
      <c r="Q106" s="28"/>
      <c r="R106" s="28"/>
      <c r="S106" s="28"/>
      <c r="T106" s="28"/>
      <c r="U106" s="28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8"/>
      <c r="AM106" s="28"/>
      <c r="AN106" s="28"/>
      <c r="AO106" s="28"/>
      <c r="AP106" s="29"/>
    </row>
    <row r="107" spans="2:42" s="26" customFormat="1" x14ac:dyDescent="0.2">
      <c r="B107" s="27"/>
      <c r="P107" s="28"/>
      <c r="Q107" s="28"/>
      <c r="R107" s="28"/>
      <c r="S107" s="28"/>
      <c r="T107" s="28"/>
      <c r="U107" s="28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8"/>
      <c r="AM107" s="28"/>
      <c r="AN107" s="28"/>
      <c r="AO107" s="28"/>
      <c r="AP107" s="29"/>
    </row>
    <row r="108" spans="2:42" s="26" customFormat="1" x14ac:dyDescent="0.2">
      <c r="B108" s="27"/>
      <c r="P108" s="28"/>
      <c r="Q108" s="28"/>
      <c r="R108" s="28"/>
      <c r="S108" s="28"/>
      <c r="T108" s="28"/>
      <c r="U108" s="28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8"/>
      <c r="AM108" s="28"/>
      <c r="AN108" s="28"/>
      <c r="AO108" s="28"/>
      <c r="AP108" s="29"/>
    </row>
    <row r="109" spans="2:42" s="26" customFormat="1" x14ac:dyDescent="0.2">
      <c r="B109" s="27"/>
      <c r="P109" s="28"/>
      <c r="Q109" s="28"/>
      <c r="R109" s="28"/>
      <c r="S109" s="28"/>
      <c r="T109" s="28"/>
      <c r="U109" s="28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8"/>
      <c r="AM109" s="28"/>
      <c r="AN109" s="28"/>
      <c r="AO109" s="28"/>
      <c r="AP109" s="29"/>
    </row>
    <row r="110" spans="2:42" s="26" customFormat="1" x14ac:dyDescent="0.2">
      <c r="B110" s="27"/>
      <c r="P110" s="28"/>
      <c r="Q110" s="28"/>
      <c r="R110" s="28"/>
      <c r="S110" s="28"/>
      <c r="T110" s="28"/>
      <c r="U110" s="28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8"/>
      <c r="AM110" s="28"/>
      <c r="AN110" s="28"/>
      <c r="AO110" s="28"/>
      <c r="AP110" s="29"/>
    </row>
    <row r="111" spans="2:42" s="26" customFormat="1" x14ac:dyDescent="0.2">
      <c r="B111" s="27"/>
      <c r="P111" s="28"/>
      <c r="Q111" s="28"/>
      <c r="R111" s="28"/>
      <c r="S111" s="28"/>
      <c r="T111" s="28"/>
      <c r="U111" s="28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8"/>
      <c r="AM111" s="28"/>
      <c r="AN111" s="28"/>
      <c r="AO111" s="28"/>
      <c r="AP111" s="29"/>
    </row>
    <row r="112" spans="2:42" s="26" customFormat="1" x14ac:dyDescent="0.2">
      <c r="B112" s="27"/>
      <c r="P112" s="28"/>
      <c r="Q112" s="28"/>
      <c r="R112" s="28"/>
      <c r="S112" s="28"/>
      <c r="T112" s="28"/>
      <c r="U112" s="28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8"/>
      <c r="AM112" s="28"/>
      <c r="AN112" s="28"/>
      <c r="AO112" s="28"/>
      <c r="AP112" s="29"/>
    </row>
    <row r="113" spans="2:42" s="26" customFormat="1" x14ac:dyDescent="0.2">
      <c r="B113" s="27"/>
      <c r="P113" s="28"/>
      <c r="Q113" s="28"/>
      <c r="R113" s="28"/>
      <c r="S113" s="28"/>
      <c r="T113" s="28"/>
      <c r="U113" s="28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8"/>
      <c r="AM113" s="28"/>
      <c r="AN113" s="28"/>
      <c r="AO113" s="28"/>
      <c r="AP113" s="29"/>
    </row>
    <row r="114" spans="2:42" s="26" customFormat="1" x14ac:dyDescent="0.2">
      <c r="B114" s="27"/>
      <c r="P114" s="28"/>
      <c r="Q114" s="28"/>
      <c r="R114" s="28"/>
      <c r="S114" s="28"/>
      <c r="T114" s="28"/>
      <c r="U114" s="28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8"/>
      <c r="AM114" s="28"/>
      <c r="AN114" s="28"/>
      <c r="AO114" s="28"/>
      <c r="AP114" s="29"/>
    </row>
    <row r="115" spans="2:42" s="26" customFormat="1" x14ac:dyDescent="0.2">
      <c r="B115" s="27"/>
      <c r="P115" s="28"/>
      <c r="Q115" s="28"/>
      <c r="R115" s="28"/>
      <c r="S115" s="28"/>
      <c r="T115" s="28"/>
      <c r="U115" s="28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8"/>
      <c r="AM115" s="28"/>
      <c r="AN115" s="28"/>
      <c r="AO115" s="28"/>
      <c r="AP115" s="29"/>
    </row>
    <row r="116" spans="2:42" s="26" customFormat="1" x14ac:dyDescent="0.2">
      <c r="B116" s="27"/>
      <c r="P116" s="28"/>
      <c r="Q116" s="28"/>
      <c r="R116" s="28"/>
      <c r="S116" s="28"/>
      <c r="T116" s="28"/>
      <c r="U116" s="28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8"/>
      <c r="AM116" s="28"/>
      <c r="AN116" s="28"/>
      <c r="AO116" s="28"/>
      <c r="AP116" s="29"/>
    </row>
    <row r="117" spans="2:42" s="26" customFormat="1" x14ac:dyDescent="0.2">
      <c r="B117" s="27"/>
      <c r="P117" s="28"/>
      <c r="Q117" s="28"/>
      <c r="R117" s="28"/>
      <c r="S117" s="28"/>
      <c r="T117" s="28"/>
      <c r="U117" s="28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8"/>
      <c r="AM117" s="28"/>
      <c r="AN117" s="28"/>
      <c r="AO117" s="28"/>
      <c r="AP117" s="29"/>
    </row>
    <row r="118" spans="2:42" s="26" customFormat="1" x14ac:dyDescent="0.2">
      <c r="B118" s="27"/>
      <c r="P118" s="28"/>
      <c r="Q118" s="28"/>
      <c r="R118" s="28"/>
      <c r="S118" s="28"/>
      <c r="T118" s="28"/>
      <c r="U118" s="28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8"/>
      <c r="AM118" s="28"/>
      <c r="AN118" s="28"/>
      <c r="AO118" s="28"/>
      <c r="AP118" s="29"/>
    </row>
    <row r="119" spans="2:42" s="26" customFormat="1" x14ac:dyDescent="0.2">
      <c r="B119" s="27"/>
      <c r="P119" s="28"/>
      <c r="Q119" s="28"/>
      <c r="R119" s="28"/>
      <c r="S119" s="28"/>
      <c r="T119" s="28"/>
      <c r="U119" s="28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8"/>
      <c r="AM119" s="28"/>
      <c r="AN119" s="28"/>
      <c r="AO119" s="28"/>
      <c r="AP119" s="29"/>
    </row>
    <row r="120" spans="2:42" s="26" customFormat="1" x14ac:dyDescent="0.2">
      <c r="B120" s="27"/>
      <c r="P120" s="28"/>
      <c r="Q120" s="28"/>
      <c r="R120" s="28"/>
      <c r="S120" s="28"/>
      <c r="T120" s="28"/>
      <c r="U120" s="28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8"/>
      <c r="AM120" s="28"/>
      <c r="AN120" s="28"/>
      <c r="AO120" s="28"/>
      <c r="AP120" s="29"/>
    </row>
    <row r="121" spans="2:42" s="26" customFormat="1" x14ac:dyDescent="0.2">
      <c r="B121" s="27"/>
      <c r="P121" s="28"/>
      <c r="Q121" s="28"/>
      <c r="R121" s="28"/>
      <c r="S121" s="28"/>
      <c r="T121" s="28"/>
      <c r="U121" s="28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8"/>
      <c r="AM121" s="28"/>
      <c r="AN121" s="28"/>
      <c r="AO121" s="28"/>
      <c r="AP121" s="29"/>
    </row>
    <row r="122" spans="2:42" s="26" customFormat="1" x14ac:dyDescent="0.2">
      <c r="B122" s="27"/>
      <c r="P122" s="28"/>
      <c r="Q122" s="28"/>
      <c r="R122" s="28"/>
      <c r="S122" s="28"/>
      <c r="T122" s="28"/>
      <c r="U122" s="28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8"/>
      <c r="AM122" s="28"/>
      <c r="AN122" s="28"/>
      <c r="AO122" s="28"/>
      <c r="AP122" s="29"/>
    </row>
    <row r="123" spans="2:42" s="26" customFormat="1" x14ac:dyDescent="0.2">
      <c r="B123" s="27"/>
      <c r="P123" s="28"/>
      <c r="Q123" s="28"/>
      <c r="R123" s="28"/>
      <c r="S123" s="28"/>
      <c r="T123" s="28"/>
      <c r="U123" s="28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8"/>
      <c r="AM123" s="28"/>
      <c r="AN123" s="28"/>
      <c r="AO123" s="28"/>
      <c r="AP123" s="29"/>
    </row>
    <row r="124" spans="2:42" s="26" customFormat="1" x14ac:dyDescent="0.2">
      <c r="B124" s="27"/>
      <c r="P124" s="28"/>
      <c r="Q124" s="28"/>
      <c r="R124" s="28"/>
      <c r="S124" s="28"/>
      <c r="T124" s="28"/>
      <c r="U124" s="28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8"/>
      <c r="AM124" s="28"/>
      <c r="AN124" s="28"/>
      <c r="AO124" s="28"/>
      <c r="AP124" s="29"/>
    </row>
    <row r="125" spans="2:42" s="26" customFormat="1" x14ac:dyDescent="0.2">
      <c r="B125" s="27"/>
      <c r="P125" s="28"/>
      <c r="Q125" s="28"/>
      <c r="R125" s="28"/>
      <c r="S125" s="28"/>
      <c r="T125" s="28"/>
      <c r="U125" s="28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8"/>
      <c r="AM125" s="28"/>
      <c r="AN125" s="28"/>
      <c r="AO125" s="28"/>
      <c r="AP125" s="29"/>
    </row>
    <row r="126" spans="2:42" s="26" customFormat="1" x14ac:dyDescent="0.2">
      <c r="B126" s="27"/>
      <c r="P126" s="28"/>
      <c r="Q126" s="28"/>
      <c r="R126" s="28"/>
      <c r="S126" s="28"/>
      <c r="T126" s="28"/>
      <c r="U126" s="28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8"/>
      <c r="AM126" s="28"/>
      <c r="AN126" s="28"/>
      <c r="AO126" s="28"/>
      <c r="AP126" s="29"/>
    </row>
    <row r="127" spans="2:42" s="26" customFormat="1" x14ac:dyDescent="0.2">
      <c r="B127" s="27"/>
      <c r="P127" s="28"/>
      <c r="Q127" s="28"/>
      <c r="R127" s="28"/>
      <c r="S127" s="28"/>
      <c r="T127" s="28"/>
      <c r="U127" s="28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8"/>
      <c r="AM127" s="28"/>
      <c r="AN127" s="28"/>
      <c r="AO127" s="28"/>
      <c r="AP127" s="29"/>
    </row>
    <row r="128" spans="2:42" s="26" customFormat="1" x14ac:dyDescent="0.2">
      <c r="B128" s="27"/>
      <c r="P128" s="28"/>
      <c r="Q128" s="28"/>
      <c r="R128" s="28"/>
      <c r="S128" s="28"/>
      <c r="T128" s="28"/>
      <c r="U128" s="28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8"/>
      <c r="AM128" s="28"/>
      <c r="AN128" s="28"/>
      <c r="AO128" s="28"/>
      <c r="AP128" s="29"/>
    </row>
    <row r="129" spans="2:42" s="26" customFormat="1" x14ac:dyDescent="0.2">
      <c r="B129" s="27"/>
      <c r="P129" s="28"/>
      <c r="Q129" s="28"/>
      <c r="R129" s="28"/>
      <c r="S129" s="28"/>
      <c r="T129" s="28"/>
      <c r="U129" s="28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8"/>
      <c r="AM129" s="28"/>
      <c r="AN129" s="28"/>
      <c r="AO129" s="28"/>
      <c r="AP129" s="29"/>
    </row>
    <row r="130" spans="2:42" s="26" customFormat="1" x14ac:dyDescent="0.2">
      <c r="B130" s="27"/>
      <c r="P130" s="28"/>
      <c r="Q130" s="28"/>
      <c r="R130" s="28"/>
      <c r="S130" s="28"/>
      <c r="T130" s="28"/>
      <c r="U130" s="28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8"/>
      <c r="AM130" s="28"/>
      <c r="AN130" s="28"/>
      <c r="AO130" s="28"/>
      <c r="AP130" s="29"/>
    </row>
    <row r="131" spans="2:42" s="26" customFormat="1" x14ac:dyDescent="0.2">
      <c r="B131" s="27"/>
      <c r="P131" s="28"/>
      <c r="Q131" s="28"/>
      <c r="R131" s="28"/>
      <c r="S131" s="28"/>
      <c r="T131" s="28"/>
      <c r="U131" s="28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8"/>
      <c r="AM131" s="28"/>
      <c r="AN131" s="28"/>
      <c r="AO131" s="28"/>
      <c r="AP131" s="29"/>
    </row>
    <row r="132" spans="2:42" s="26" customFormat="1" x14ac:dyDescent="0.2">
      <c r="B132" s="27"/>
      <c r="P132" s="28"/>
      <c r="Q132" s="28"/>
      <c r="R132" s="28"/>
      <c r="S132" s="28"/>
      <c r="T132" s="28"/>
      <c r="U132" s="28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8"/>
      <c r="AM132" s="28"/>
      <c r="AN132" s="28"/>
      <c r="AO132" s="28"/>
      <c r="AP132" s="29"/>
    </row>
    <row r="133" spans="2:42" s="26" customFormat="1" x14ac:dyDescent="0.2">
      <c r="B133" s="27"/>
      <c r="P133" s="28"/>
      <c r="Q133" s="28"/>
      <c r="R133" s="28"/>
      <c r="S133" s="28"/>
      <c r="T133" s="28"/>
      <c r="U133" s="28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8"/>
      <c r="AM133" s="28"/>
      <c r="AN133" s="28"/>
      <c r="AO133" s="28"/>
      <c r="AP133" s="29"/>
    </row>
    <row r="134" spans="2:42" s="26" customFormat="1" x14ac:dyDescent="0.2">
      <c r="B134" s="27"/>
      <c r="P134" s="28"/>
      <c r="Q134" s="28"/>
      <c r="R134" s="28"/>
      <c r="S134" s="28"/>
      <c r="T134" s="28"/>
      <c r="U134" s="28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8"/>
      <c r="AM134" s="28"/>
      <c r="AN134" s="28"/>
      <c r="AO134" s="28"/>
      <c r="AP134" s="29"/>
    </row>
    <row r="135" spans="2:42" s="26" customFormat="1" x14ac:dyDescent="0.2">
      <c r="B135" s="27"/>
      <c r="P135" s="28"/>
      <c r="Q135" s="28"/>
      <c r="R135" s="28"/>
      <c r="S135" s="28"/>
      <c r="T135" s="28"/>
      <c r="U135" s="28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8"/>
      <c r="AM135" s="28"/>
      <c r="AN135" s="28"/>
      <c r="AO135" s="28"/>
      <c r="AP135" s="29"/>
    </row>
    <row r="136" spans="2:42" s="26" customFormat="1" x14ac:dyDescent="0.2">
      <c r="B136" s="27"/>
      <c r="P136" s="28"/>
      <c r="Q136" s="28"/>
      <c r="R136" s="28"/>
      <c r="S136" s="28"/>
      <c r="T136" s="28"/>
      <c r="U136" s="28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8"/>
      <c r="AM136" s="28"/>
      <c r="AN136" s="28"/>
      <c r="AO136" s="28"/>
      <c r="AP136" s="29"/>
    </row>
    <row r="137" spans="2:42" s="26" customFormat="1" x14ac:dyDescent="0.2">
      <c r="B137" s="27"/>
      <c r="P137" s="28"/>
      <c r="Q137" s="28"/>
      <c r="R137" s="28"/>
      <c r="S137" s="28"/>
      <c r="T137" s="28"/>
      <c r="U137" s="28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8"/>
      <c r="AM137" s="28"/>
      <c r="AN137" s="28"/>
      <c r="AO137" s="28"/>
      <c r="AP137" s="29"/>
    </row>
    <row r="138" spans="2:42" s="26" customFormat="1" x14ac:dyDescent="0.2">
      <c r="B138" s="27"/>
      <c r="P138" s="28"/>
      <c r="Q138" s="28"/>
      <c r="R138" s="28"/>
      <c r="S138" s="28"/>
      <c r="T138" s="28"/>
      <c r="U138" s="28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8"/>
      <c r="AM138" s="28"/>
      <c r="AN138" s="28"/>
      <c r="AO138" s="28"/>
      <c r="AP138" s="29"/>
    </row>
    <row r="139" spans="2:42" s="26" customFormat="1" x14ac:dyDescent="0.2">
      <c r="B139" s="27"/>
      <c r="P139" s="28"/>
      <c r="Q139" s="28"/>
      <c r="R139" s="28"/>
      <c r="S139" s="28"/>
      <c r="T139" s="28"/>
      <c r="U139" s="28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8"/>
      <c r="AM139" s="28"/>
      <c r="AN139" s="28"/>
      <c r="AO139" s="28"/>
      <c r="AP139" s="29"/>
    </row>
    <row r="140" spans="2:42" s="26" customFormat="1" x14ac:dyDescent="0.2">
      <c r="B140" s="27"/>
      <c r="P140" s="28"/>
      <c r="Q140" s="28"/>
      <c r="R140" s="28"/>
      <c r="S140" s="28"/>
      <c r="T140" s="28"/>
      <c r="U140" s="28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8"/>
      <c r="AM140" s="28"/>
      <c r="AN140" s="28"/>
      <c r="AO140" s="28"/>
      <c r="AP140" s="29"/>
    </row>
    <row r="141" spans="2:42" s="26" customFormat="1" x14ac:dyDescent="0.2">
      <c r="B141" s="27"/>
      <c r="P141" s="28"/>
      <c r="Q141" s="28"/>
      <c r="R141" s="28"/>
      <c r="S141" s="28"/>
      <c r="T141" s="28"/>
      <c r="U141" s="28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8"/>
      <c r="AM141" s="28"/>
      <c r="AN141" s="28"/>
      <c r="AO141" s="28"/>
      <c r="AP141" s="29"/>
    </row>
    <row r="142" spans="2:42" s="26" customFormat="1" x14ac:dyDescent="0.2">
      <c r="B142" s="27"/>
      <c r="P142" s="28"/>
      <c r="Q142" s="28"/>
      <c r="R142" s="28"/>
      <c r="S142" s="28"/>
      <c r="T142" s="28"/>
      <c r="U142" s="28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8"/>
      <c r="AM142" s="28"/>
      <c r="AN142" s="28"/>
      <c r="AO142" s="28"/>
      <c r="AP142" s="29"/>
    </row>
    <row r="143" spans="2:42" s="26" customFormat="1" x14ac:dyDescent="0.2">
      <c r="B143" s="27"/>
      <c r="P143" s="28"/>
      <c r="Q143" s="28"/>
      <c r="R143" s="28"/>
      <c r="S143" s="28"/>
      <c r="T143" s="28"/>
      <c r="U143" s="28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8"/>
      <c r="AM143" s="28"/>
      <c r="AN143" s="28"/>
      <c r="AO143" s="28"/>
      <c r="AP143" s="29"/>
    </row>
    <row r="144" spans="2:42" s="26" customFormat="1" x14ac:dyDescent="0.2">
      <c r="B144" s="27"/>
      <c r="P144" s="28"/>
      <c r="Q144" s="28"/>
      <c r="R144" s="28"/>
      <c r="S144" s="28"/>
      <c r="T144" s="28"/>
      <c r="U144" s="28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8"/>
      <c r="AM144" s="28"/>
      <c r="AN144" s="28"/>
      <c r="AO144" s="28"/>
      <c r="AP144" s="29"/>
    </row>
    <row r="145" spans="2:42" s="26" customFormat="1" x14ac:dyDescent="0.2">
      <c r="B145" s="27"/>
      <c r="P145" s="28"/>
      <c r="Q145" s="28"/>
      <c r="R145" s="28"/>
      <c r="S145" s="28"/>
      <c r="T145" s="28"/>
      <c r="U145" s="28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8"/>
      <c r="AM145" s="28"/>
      <c r="AN145" s="28"/>
      <c r="AO145" s="28"/>
      <c r="AP145" s="29"/>
    </row>
    <row r="146" spans="2:42" s="26" customFormat="1" x14ac:dyDescent="0.2">
      <c r="B146" s="27"/>
      <c r="P146" s="28"/>
      <c r="Q146" s="28"/>
      <c r="R146" s="28"/>
      <c r="S146" s="28"/>
      <c r="T146" s="28"/>
      <c r="U146" s="28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8"/>
      <c r="AM146" s="28"/>
      <c r="AN146" s="28"/>
      <c r="AO146" s="28"/>
      <c r="AP146" s="29"/>
    </row>
    <row r="147" spans="2:42" s="26" customFormat="1" x14ac:dyDescent="0.2">
      <c r="B147" s="27"/>
      <c r="P147" s="28"/>
      <c r="Q147" s="28"/>
      <c r="R147" s="28"/>
      <c r="S147" s="28"/>
      <c r="T147" s="28"/>
      <c r="U147" s="28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8"/>
      <c r="AM147" s="28"/>
      <c r="AN147" s="28"/>
      <c r="AO147" s="28"/>
      <c r="AP147" s="29"/>
    </row>
    <row r="148" spans="2:42" s="26" customFormat="1" x14ac:dyDescent="0.2">
      <c r="B148" s="27"/>
      <c r="P148" s="28"/>
      <c r="Q148" s="28"/>
      <c r="R148" s="28"/>
      <c r="S148" s="28"/>
      <c r="T148" s="28"/>
      <c r="U148" s="28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8"/>
      <c r="AM148" s="28"/>
      <c r="AN148" s="28"/>
      <c r="AO148" s="28"/>
      <c r="AP148" s="29"/>
    </row>
    <row r="149" spans="2:42" s="26" customFormat="1" x14ac:dyDescent="0.2">
      <c r="B149" s="27"/>
      <c r="P149" s="28"/>
      <c r="Q149" s="28"/>
      <c r="R149" s="28"/>
      <c r="S149" s="28"/>
      <c r="T149" s="28"/>
      <c r="U149" s="28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8"/>
      <c r="AM149" s="28"/>
      <c r="AN149" s="28"/>
      <c r="AO149" s="28"/>
      <c r="AP149" s="29"/>
    </row>
    <row r="150" spans="2:42" s="26" customFormat="1" x14ac:dyDescent="0.2">
      <c r="B150" s="27"/>
      <c r="P150" s="28"/>
      <c r="Q150" s="28"/>
      <c r="R150" s="28"/>
      <c r="S150" s="28"/>
      <c r="T150" s="28"/>
      <c r="U150" s="28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8"/>
      <c r="AM150" s="28"/>
      <c r="AN150" s="28"/>
      <c r="AO150" s="28"/>
      <c r="AP150" s="29"/>
    </row>
    <row r="151" spans="2:42" s="26" customFormat="1" x14ac:dyDescent="0.2">
      <c r="B151" s="27"/>
      <c r="P151" s="28"/>
      <c r="Q151" s="28"/>
      <c r="R151" s="28"/>
      <c r="S151" s="28"/>
      <c r="T151" s="28"/>
      <c r="U151" s="28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8"/>
      <c r="AM151" s="28"/>
      <c r="AN151" s="28"/>
      <c r="AO151" s="28"/>
      <c r="AP151" s="29"/>
    </row>
    <row r="152" spans="2:42" s="26" customFormat="1" x14ac:dyDescent="0.2">
      <c r="B152" s="27"/>
      <c r="P152" s="28"/>
      <c r="Q152" s="28"/>
      <c r="R152" s="28"/>
      <c r="S152" s="28"/>
      <c r="T152" s="28"/>
      <c r="U152" s="28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8"/>
      <c r="AM152" s="28"/>
      <c r="AN152" s="28"/>
      <c r="AO152" s="28"/>
      <c r="AP152" s="29"/>
    </row>
    <row r="153" spans="2:42" s="26" customFormat="1" x14ac:dyDescent="0.2">
      <c r="B153" s="27"/>
      <c r="P153" s="28"/>
      <c r="Q153" s="28"/>
      <c r="R153" s="28"/>
      <c r="S153" s="28"/>
      <c r="T153" s="28"/>
      <c r="U153" s="28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8"/>
      <c r="AM153" s="28"/>
      <c r="AN153" s="28"/>
      <c r="AO153" s="28"/>
      <c r="AP153" s="29"/>
    </row>
    <row r="154" spans="2:42" s="26" customFormat="1" x14ac:dyDescent="0.2">
      <c r="B154" s="27"/>
      <c r="P154" s="28"/>
      <c r="Q154" s="28"/>
      <c r="R154" s="28"/>
      <c r="S154" s="28"/>
      <c r="T154" s="28"/>
      <c r="U154" s="28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8"/>
      <c r="AM154" s="28"/>
      <c r="AN154" s="28"/>
      <c r="AO154" s="28"/>
      <c r="AP154" s="29"/>
    </row>
    <row r="155" spans="2:42" s="26" customFormat="1" x14ac:dyDescent="0.2">
      <c r="B155" s="27"/>
      <c r="P155" s="28"/>
      <c r="Q155" s="28"/>
      <c r="R155" s="28"/>
      <c r="S155" s="28"/>
      <c r="T155" s="28"/>
      <c r="U155" s="28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8"/>
      <c r="AM155" s="28"/>
      <c r="AN155" s="28"/>
      <c r="AO155" s="28"/>
      <c r="AP155" s="29"/>
    </row>
    <row r="156" spans="2:42" s="26" customFormat="1" x14ac:dyDescent="0.2">
      <c r="B156" s="27"/>
      <c r="P156" s="28"/>
      <c r="Q156" s="28"/>
      <c r="R156" s="28"/>
      <c r="S156" s="28"/>
      <c r="T156" s="28"/>
      <c r="U156" s="28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8"/>
      <c r="AM156" s="28"/>
      <c r="AN156" s="28"/>
      <c r="AO156" s="28"/>
      <c r="AP156" s="29"/>
    </row>
    <row r="157" spans="2:42" s="26" customFormat="1" x14ac:dyDescent="0.2">
      <c r="B157" s="27"/>
      <c r="P157" s="28"/>
      <c r="Q157" s="28"/>
      <c r="R157" s="28"/>
      <c r="S157" s="28"/>
      <c r="T157" s="28"/>
      <c r="U157" s="28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8"/>
      <c r="AM157" s="28"/>
      <c r="AN157" s="28"/>
      <c r="AO157" s="28"/>
      <c r="AP157" s="29"/>
    </row>
    <row r="158" spans="2:42" s="26" customFormat="1" x14ac:dyDescent="0.2">
      <c r="B158" s="27"/>
      <c r="P158" s="28"/>
      <c r="Q158" s="28"/>
      <c r="R158" s="28"/>
      <c r="S158" s="28"/>
      <c r="T158" s="28"/>
      <c r="U158" s="28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8"/>
      <c r="AM158" s="28"/>
      <c r="AN158" s="28"/>
      <c r="AO158" s="28"/>
      <c r="AP158" s="29"/>
    </row>
    <row r="159" spans="2:42" s="26" customFormat="1" x14ac:dyDescent="0.2">
      <c r="B159" s="27"/>
      <c r="P159" s="28"/>
      <c r="Q159" s="28"/>
      <c r="R159" s="28"/>
      <c r="S159" s="28"/>
      <c r="T159" s="28"/>
      <c r="U159" s="28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8"/>
      <c r="AM159" s="28"/>
      <c r="AN159" s="28"/>
      <c r="AO159" s="28"/>
      <c r="AP159" s="29"/>
    </row>
    <row r="160" spans="2:42" s="26" customFormat="1" x14ac:dyDescent="0.2">
      <c r="B160" s="27"/>
      <c r="P160" s="28"/>
      <c r="Q160" s="28"/>
      <c r="R160" s="28"/>
      <c r="S160" s="28"/>
      <c r="T160" s="28"/>
      <c r="U160" s="28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8"/>
      <c r="AM160" s="28"/>
      <c r="AN160" s="28"/>
      <c r="AO160" s="28"/>
      <c r="AP160" s="29"/>
    </row>
    <row r="161" spans="2:42" s="26" customFormat="1" x14ac:dyDescent="0.2">
      <c r="B161" s="27"/>
      <c r="P161" s="28"/>
      <c r="Q161" s="28"/>
      <c r="R161" s="28"/>
      <c r="S161" s="28"/>
      <c r="T161" s="28"/>
      <c r="U161" s="28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8"/>
      <c r="AM161" s="28"/>
      <c r="AN161" s="28"/>
      <c r="AO161" s="28"/>
      <c r="AP161" s="29"/>
    </row>
    <row r="162" spans="2:42" s="26" customFormat="1" x14ac:dyDescent="0.2">
      <c r="B162" s="27"/>
      <c r="P162" s="28"/>
      <c r="Q162" s="28"/>
      <c r="R162" s="28"/>
      <c r="S162" s="28"/>
      <c r="T162" s="28"/>
      <c r="U162" s="28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8"/>
      <c r="AM162" s="28"/>
      <c r="AN162" s="28"/>
      <c r="AO162" s="28"/>
      <c r="AP162" s="29"/>
    </row>
    <row r="163" spans="2:42" s="26" customFormat="1" x14ac:dyDescent="0.2">
      <c r="B163" s="27"/>
      <c r="P163" s="28"/>
      <c r="Q163" s="28"/>
      <c r="R163" s="28"/>
      <c r="S163" s="28"/>
      <c r="T163" s="28"/>
      <c r="U163" s="28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8"/>
      <c r="AM163" s="28"/>
      <c r="AN163" s="28"/>
      <c r="AO163" s="28"/>
      <c r="AP163" s="29"/>
    </row>
    <row r="164" spans="2:42" s="26" customFormat="1" x14ac:dyDescent="0.2">
      <c r="B164" s="27"/>
      <c r="P164" s="28"/>
      <c r="Q164" s="28"/>
      <c r="R164" s="28"/>
      <c r="S164" s="28"/>
      <c r="T164" s="28"/>
      <c r="U164" s="28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8"/>
      <c r="AM164" s="28"/>
      <c r="AN164" s="28"/>
      <c r="AO164" s="28"/>
      <c r="AP164" s="29"/>
    </row>
    <row r="165" spans="2:42" s="26" customFormat="1" x14ac:dyDescent="0.2">
      <c r="B165" s="27"/>
      <c r="P165" s="28"/>
      <c r="Q165" s="28"/>
      <c r="R165" s="28"/>
      <c r="S165" s="28"/>
      <c r="T165" s="28"/>
      <c r="U165" s="28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8"/>
      <c r="AM165" s="28"/>
      <c r="AN165" s="28"/>
      <c r="AO165" s="28"/>
      <c r="AP165" s="29"/>
    </row>
    <row r="166" spans="2:42" s="26" customFormat="1" x14ac:dyDescent="0.2">
      <c r="B166" s="27"/>
      <c r="P166" s="28"/>
      <c r="Q166" s="28"/>
      <c r="R166" s="28"/>
      <c r="S166" s="28"/>
      <c r="T166" s="28"/>
      <c r="U166" s="28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8"/>
      <c r="AM166" s="28"/>
      <c r="AN166" s="28"/>
      <c r="AO166" s="28"/>
      <c r="AP166" s="29"/>
    </row>
    <row r="167" spans="2:42" s="26" customFormat="1" x14ac:dyDescent="0.2">
      <c r="B167" s="27"/>
      <c r="P167" s="28"/>
      <c r="Q167" s="28"/>
      <c r="R167" s="28"/>
      <c r="S167" s="28"/>
      <c r="T167" s="28"/>
      <c r="U167" s="28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8"/>
      <c r="AM167" s="28"/>
      <c r="AN167" s="28"/>
      <c r="AO167" s="28"/>
      <c r="AP167" s="29"/>
    </row>
    <row r="168" spans="2:42" s="26" customFormat="1" x14ac:dyDescent="0.2">
      <c r="B168" s="27"/>
      <c r="P168" s="28"/>
      <c r="Q168" s="28"/>
      <c r="R168" s="28"/>
      <c r="S168" s="28"/>
      <c r="T168" s="28"/>
      <c r="U168" s="28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8"/>
      <c r="AM168" s="28"/>
      <c r="AN168" s="28"/>
      <c r="AO168" s="28"/>
      <c r="AP168" s="29"/>
    </row>
    <row r="169" spans="2:42" s="26" customFormat="1" x14ac:dyDescent="0.2">
      <c r="B169" s="27"/>
      <c r="P169" s="28"/>
      <c r="Q169" s="28"/>
      <c r="R169" s="28"/>
      <c r="S169" s="28"/>
      <c r="T169" s="28"/>
      <c r="U169" s="28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8"/>
      <c r="AM169" s="28"/>
      <c r="AN169" s="28"/>
      <c r="AO169" s="28"/>
      <c r="AP169" s="29"/>
    </row>
    <row r="170" spans="2:42" s="26" customFormat="1" x14ac:dyDescent="0.2">
      <c r="B170" s="27"/>
      <c r="P170" s="28"/>
      <c r="Q170" s="28"/>
      <c r="R170" s="28"/>
      <c r="S170" s="28"/>
      <c r="T170" s="28"/>
      <c r="U170" s="28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8"/>
      <c r="AM170" s="28"/>
      <c r="AN170" s="28"/>
      <c r="AO170" s="28"/>
      <c r="AP170" s="29"/>
    </row>
    <row r="171" spans="2:42" s="26" customFormat="1" x14ac:dyDescent="0.2">
      <c r="B171" s="27"/>
      <c r="P171" s="28"/>
      <c r="Q171" s="28"/>
      <c r="R171" s="28"/>
      <c r="S171" s="28"/>
      <c r="T171" s="28"/>
      <c r="U171" s="28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8"/>
      <c r="AM171" s="28"/>
      <c r="AN171" s="28"/>
      <c r="AO171" s="28"/>
      <c r="AP171" s="29"/>
    </row>
    <row r="172" spans="2:42" s="26" customFormat="1" x14ac:dyDescent="0.2">
      <c r="B172" s="27"/>
      <c r="P172" s="28"/>
      <c r="Q172" s="28"/>
      <c r="R172" s="28"/>
      <c r="S172" s="28"/>
      <c r="T172" s="28"/>
      <c r="U172" s="28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8"/>
      <c r="AM172" s="28"/>
      <c r="AN172" s="28"/>
      <c r="AO172" s="28"/>
      <c r="AP172" s="29"/>
    </row>
    <row r="173" spans="2:42" s="26" customFormat="1" x14ac:dyDescent="0.2">
      <c r="B173" s="27"/>
      <c r="P173" s="28"/>
      <c r="Q173" s="28"/>
      <c r="R173" s="28"/>
      <c r="S173" s="28"/>
      <c r="T173" s="28"/>
      <c r="U173" s="28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8"/>
      <c r="AM173" s="28"/>
      <c r="AN173" s="28"/>
      <c r="AO173" s="28"/>
      <c r="AP173" s="29"/>
    </row>
    <row r="174" spans="2:42" s="26" customFormat="1" x14ac:dyDescent="0.2">
      <c r="B174" s="27"/>
      <c r="P174" s="28"/>
      <c r="Q174" s="28"/>
      <c r="R174" s="28"/>
      <c r="S174" s="28"/>
      <c r="T174" s="28"/>
      <c r="U174" s="28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8"/>
      <c r="AM174" s="28"/>
      <c r="AN174" s="28"/>
      <c r="AO174" s="28"/>
      <c r="AP174" s="29"/>
    </row>
    <row r="175" spans="2:42" s="26" customFormat="1" x14ac:dyDescent="0.2">
      <c r="B175" s="27"/>
      <c r="P175" s="28"/>
      <c r="Q175" s="28"/>
      <c r="R175" s="28"/>
      <c r="S175" s="28"/>
      <c r="T175" s="28"/>
      <c r="U175" s="28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8"/>
      <c r="AM175" s="28"/>
      <c r="AN175" s="28"/>
      <c r="AO175" s="28"/>
      <c r="AP175" s="29"/>
    </row>
    <row r="176" spans="2:42" s="26" customFormat="1" x14ac:dyDescent="0.2">
      <c r="B176" s="27"/>
      <c r="P176" s="28"/>
      <c r="Q176" s="28"/>
      <c r="R176" s="28"/>
      <c r="S176" s="28"/>
      <c r="T176" s="28"/>
      <c r="U176" s="28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8"/>
      <c r="AM176" s="28"/>
      <c r="AN176" s="28"/>
      <c r="AO176" s="28"/>
      <c r="AP176" s="29"/>
    </row>
    <row r="177" spans="2:42" s="26" customFormat="1" x14ac:dyDescent="0.2">
      <c r="B177" s="27"/>
      <c r="P177" s="28"/>
      <c r="Q177" s="28"/>
      <c r="R177" s="28"/>
      <c r="S177" s="28"/>
      <c r="T177" s="28"/>
      <c r="U177" s="28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8"/>
      <c r="AM177" s="28"/>
      <c r="AN177" s="28"/>
      <c r="AO177" s="28"/>
      <c r="AP177" s="29"/>
    </row>
    <row r="178" spans="2:42" s="26" customFormat="1" x14ac:dyDescent="0.2">
      <c r="B178" s="27"/>
      <c r="P178" s="28"/>
      <c r="Q178" s="28"/>
      <c r="R178" s="28"/>
      <c r="S178" s="28"/>
      <c r="T178" s="28"/>
      <c r="U178" s="28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8"/>
      <c r="AM178" s="28"/>
      <c r="AN178" s="28"/>
      <c r="AO178" s="28"/>
      <c r="AP178" s="29"/>
    </row>
    <row r="179" spans="2:42" s="26" customFormat="1" x14ac:dyDescent="0.2">
      <c r="B179" s="27"/>
      <c r="P179" s="28"/>
      <c r="Q179" s="28"/>
      <c r="R179" s="28"/>
      <c r="S179" s="28"/>
      <c r="T179" s="28"/>
      <c r="U179" s="28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8"/>
      <c r="AM179" s="28"/>
      <c r="AN179" s="28"/>
      <c r="AO179" s="28"/>
      <c r="AP179" s="29"/>
    </row>
    <row r="180" spans="2:42" s="26" customFormat="1" x14ac:dyDescent="0.2">
      <c r="B180" s="27"/>
      <c r="P180" s="28"/>
      <c r="Q180" s="28"/>
      <c r="R180" s="28"/>
      <c r="S180" s="28"/>
      <c r="T180" s="28"/>
      <c r="U180" s="28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8"/>
      <c r="AM180" s="28"/>
      <c r="AN180" s="28"/>
      <c r="AO180" s="28"/>
      <c r="AP180" s="29"/>
    </row>
    <row r="181" spans="2:42" s="26" customFormat="1" x14ac:dyDescent="0.2">
      <c r="B181" s="27"/>
      <c r="P181" s="28"/>
      <c r="Q181" s="28"/>
      <c r="R181" s="28"/>
      <c r="S181" s="28"/>
      <c r="T181" s="28"/>
      <c r="U181" s="28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8"/>
      <c r="AM181" s="28"/>
      <c r="AN181" s="28"/>
      <c r="AO181" s="28"/>
      <c r="AP181" s="29"/>
    </row>
    <row r="182" spans="2:42" s="26" customFormat="1" x14ac:dyDescent="0.2">
      <c r="B182" s="27"/>
      <c r="P182" s="28"/>
      <c r="Q182" s="28"/>
      <c r="R182" s="28"/>
      <c r="S182" s="28"/>
      <c r="T182" s="28"/>
      <c r="U182" s="28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8"/>
      <c r="AM182" s="28"/>
      <c r="AN182" s="28"/>
      <c r="AO182" s="28"/>
      <c r="AP182" s="29"/>
    </row>
    <row r="183" spans="2:42" s="26" customFormat="1" x14ac:dyDescent="0.2">
      <c r="B183" s="27"/>
      <c r="P183" s="28"/>
      <c r="Q183" s="28"/>
      <c r="R183" s="28"/>
      <c r="S183" s="28"/>
      <c r="T183" s="28"/>
      <c r="U183" s="28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8"/>
      <c r="AM183" s="28"/>
      <c r="AN183" s="28"/>
      <c r="AO183" s="28"/>
      <c r="AP183" s="29"/>
    </row>
    <row r="184" spans="2:42" s="26" customFormat="1" x14ac:dyDescent="0.2">
      <c r="B184" s="27"/>
      <c r="P184" s="28"/>
      <c r="Q184" s="28"/>
      <c r="R184" s="28"/>
      <c r="S184" s="28"/>
      <c r="T184" s="28"/>
      <c r="U184" s="28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8"/>
      <c r="AM184" s="28"/>
      <c r="AN184" s="28"/>
      <c r="AO184" s="28"/>
      <c r="AP184" s="29"/>
    </row>
    <row r="185" spans="2:42" s="26" customFormat="1" x14ac:dyDescent="0.2">
      <c r="B185" s="27"/>
      <c r="P185" s="28"/>
      <c r="Q185" s="28"/>
      <c r="R185" s="28"/>
      <c r="S185" s="28"/>
      <c r="T185" s="28"/>
      <c r="U185" s="28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8"/>
      <c r="AM185" s="28"/>
      <c r="AN185" s="28"/>
      <c r="AO185" s="28"/>
      <c r="AP185" s="29"/>
    </row>
    <row r="186" spans="2:42" s="26" customFormat="1" x14ac:dyDescent="0.2">
      <c r="B186" s="27"/>
      <c r="P186" s="28"/>
      <c r="Q186" s="28"/>
      <c r="R186" s="28"/>
      <c r="S186" s="28"/>
      <c r="T186" s="28"/>
      <c r="U186" s="28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8"/>
      <c r="AM186" s="28"/>
      <c r="AN186" s="28"/>
      <c r="AO186" s="28"/>
      <c r="AP186" s="29"/>
    </row>
    <row r="187" spans="2:42" s="26" customFormat="1" x14ac:dyDescent="0.2">
      <c r="B187" s="27"/>
      <c r="P187" s="28"/>
      <c r="Q187" s="28"/>
      <c r="R187" s="28"/>
      <c r="S187" s="28"/>
      <c r="T187" s="28"/>
      <c r="U187" s="28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8"/>
      <c r="AM187" s="28"/>
      <c r="AN187" s="28"/>
      <c r="AO187" s="28"/>
      <c r="AP187" s="29"/>
    </row>
    <row r="188" spans="2:42" s="26" customFormat="1" x14ac:dyDescent="0.2">
      <c r="B188" s="27"/>
      <c r="P188" s="28"/>
      <c r="Q188" s="28"/>
      <c r="R188" s="28"/>
      <c r="S188" s="28"/>
      <c r="T188" s="28"/>
      <c r="U188" s="28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8"/>
      <c r="AM188" s="28"/>
      <c r="AN188" s="28"/>
      <c r="AO188" s="28"/>
      <c r="AP188" s="29"/>
    </row>
    <row r="189" spans="2:42" s="26" customFormat="1" x14ac:dyDescent="0.2">
      <c r="B189" s="27"/>
      <c r="P189" s="28"/>
      <c r="Q189" s="28"/>
      <c r="R189" s="28"/>
      <c r="S189" s="28"/>
      <c r="T189" s="28"/>
      <c r="U189" s="28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8"/>
      <c r="AM189" s="28"/>
      <c r="AN189" s="28"/>
      <c r="AO189" s="28"/>
      <c r="AP189" s="29"/>
    </row>
    <row r="190" spans="2:42" s="26" customFormat="1" x14ac:dyDescent="0.2">
      <c r="B190" s="27"/>
      <c r="P190" s="28"/>
      <c r="Q190" s="28"/>
      <c r="R190" s="28"/>
      <c r="S190" s="28"/>
      <c r="T190" s="28"/>
      <c r="U190" s="28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8"/>
      <c r="AM190" s="28"/>
      <c r="AN190" s="28"/>
      <c r="AO190" s="28"/>
      <c r="AP190" s="29"/>
    </row>
    <row r="191" spans="2:42" s="26" customFormat="1" x14ac:dyDescent="0.2">
      <c r="B191" s="27"/>
      <c r="P191" s="28"/>
      <c r="Q191" s="28"/>
      <c r="R191" s="28"/>
      <c r="S191" s="28"/>
      <c r="T191" s="28"/>
      <c r="U191" s="28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8"/>
      <c r="AM191" s="28"/>
      <c r="AN191" s="28"/>
      <c r="AO191" s="28"/>
      <c r="AP191" s="29"/>
    </row>
    <row r="192" spans="2:42" s="26" customFormat="1" x14ac:dyDescent="0.2">
      <c r="B192" s="27"/>
      <c r="P192" s="28"/>
      <c r="Q192" s="28"/>
      <c r="R192" s="28"/>
      <c r="S192" s="28"/>
      <c r="T192" s="28"/>
      <c r="U192" s="28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8"/>
      <c r="AM192" s="28"/>
      <c r="AN192" s="28"/>
      <c r="AO192" s="28"/>
      <c r="AP192" s="29"/>
    </row>
    <row r="193" spans="2:42" s="26" customFormat="1" x14ac:dyDescent="0.2">
      <c r="B193" s="27"/>
      <c r="P193" s="28"/>
      <c r="Q193" s="28"/>
      <c r="R193" s="28"/>
      <c r="S193" s="28"/>
      <c r="T193" s="28"/>
      <c r="U193" s="28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8"/>
      <c r="AM193" s="28"/>
      <c r="AN193" s="28"/>
      <c r="AO193" s="28"/>
      <c r="AP193" s="29"/>
    </row>
    <row r="194" spans="2:42" s="26" customFormat="1" x14ac:dyDescent="0.2">
      <c r="B194" s="27"/>
      <c r="P194" s="28"/>
      <c r="Q194" s="28"/>
      <c r="R194" s="28"/>
      <c r="S194" s="28"/>
      <c r="T194" s="28"/>
      <c r="U194" s="28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8"/>
      <c r="AM194" s="28"/>
      <c r="AN194" s="28"/>
      <c r="AO194" s="28"/>
      <c r="AP194" s="29"/>
    </row>
    <row r="195" spans="2:42" s="26" customFormat="1" x14ac:dyDescent="0.2">
      <c r="B195" s="27"/>
      <c r="P195" s="28"/>
      <c r="Q195" s="28"/>
      <c r="R195" s="28"/>
      <c r="S195" s="28"/>
      <c r="T195" s="28"/>
      <c r="U195" s="28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8"/>
      <c r="AM195" s="28"/>
      <c r="AN195" s="28"/>
      <c r="AO195" s="28"/>
      <c r="AP195" s="29"/>
    </row>
    <row r="196" spans="2:42" s="26" customFormat="1" x14ac:dyDescent="0.2">
      <c r="B196" s="27"/>
      <c r="P196" s="28"/>
      <c r="Q196" s="28"/>
      <c r="R196" s="28"/>
      <c r="S196" s="28"/>
      <c r="T196" s="28"/>
      <c r="U196" s="28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8"/>
      <c r="AM196" s="28"/>
      <c r="AN196" s="28"/>
      <c r="AO196" s="28"/>
      <c r="AP196" s="29"/>
    </row>
    <row r="197" spans="2:42" s="26" customFormat="1" x14ac:dyDescent="0.2">
      <c r="B197" s="27"/>
      <c r="P197" s="28"/>
      <c r="Q197" s="28"/>
      <c r="R197" s="28"/>
      <c r="S197" s="28"/>
      <c r="T197" s="28"/>
      <c r="U197" s="28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8"/>
      <c r="AM197" s="28"/>
      <c r="AN197" s="28"/>
      <c r="AO197" s="28"/>
      <c r="AP197" s="29"/>
    </row>
    <row r="198" spans="2:42" s="26" customFormat="1" x14ac:dyDescent="0.2">
      <c r="B198" s="27"/>
      <c r="P198" s="28"/>
      <c r="Q198" s="28"/>
      <c r="R198" s="28"/>
      <c r="S198" s="28"/>
      <c r="T198" s="28"/>
      <c r="U198" s="28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8"/>
      <c r="AM198" s="28"/>
      <c r="AN198" s="28"/>
      <c r="AO198" s="28"/>
      <c r="AP198" s="29"/>
    </row>
    <row r="199" spans="2:42" s="26" customFormat="1" x14ac:dyDescent="0.2">
      <c r="B199" s="27"/>
      <c r="P199" s="28"/>
      <c r="Q199" s="28"/>
      <c r="R199" s="28"/>
      <c r="S199" s="28"/>
      <c r="T199" s="28"/>
      <c r="U199" s="28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8"/>
      <c r="AM199" s="28"/>
      <c r="AN199" s="28"/>
      <c r="AO199" s="28"/>
      <c r="AP199" s="29"/>
    </row>
    <row r="200" spans="2:42" s="26" customFormat="1" x14ac:dyDescent="0.2">
      <c r="B200" s="27"/>
      <c r="P200" s="28"/>
      <c r="Q200" s="28"/>
      <c r="R200" s="28"/>
      <c r="S200" s="28"/>
      <c r="T200" s="28"/>
      <c r="U200" s="28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8"/>
      <c r="AM200" s="28"/>
      <c r="AN200" s="28"/>
      <c r="AO200" s="28"/>
      <c r="AP200" s="29"/>
    </row>
    <row r="201" spans="2:42" s="26" customFormat="1" x14ac:dyDescent="0.2">
      <c r="B201" s="27"/>
      <c r="P201" s="28"/>
      <c r="Q201" s="28"/>
      <c r="R201" s="28"/>
      <c r="S201" s="28"/>
      <c r="T201" s="28"/>
      <c r="U201" s="28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8"/>
      <c r="AM201" s="28"/>
      <c r="AN201" s="28"/>
      <c r="AO201" s="28"/>
      <c r="AP201" s="29"/>
    </row>
    <row r="202" spans="2:42" s="26" customFormat="1" x14ac:dyDescent="0.2">
      <c r="B202" s="27"/>
      <c r="P202" s="28"/>
      <c r="Q202" s="28"/>
      <c r="R202" s="28"/>
      <c r="S202" s="28"/>
      <c r="T202" s="28"/>
      <c r="U202" s="28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8"/>
      <c r="AM202" s="28"/>
      <c r="AN202" s="28"/>
      <c r="AO202" s="28"/>
      <c r="AP202" s="29"/>
    </row>
    <row r="203" spans="2:42" s="26" customFormat="1" x14ac:dyDescent="0.2">
      <c r="B203" s="27"/>
      <c r="P203" s="28"/>
      <c r="Q203" s="28"/>
      <c r="R203" s="28"/>
      <c r="S203" s="28"/>
      <c r="T203" s="28"/>
      <c r="U203" s="28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8"/>
      <c r="AM203" s="28"/>
      <c r="AN203" s="28"/>
      <c r="AO203" s="28"/>
      <c r="AP203" s="29"/>
    </row>
    <row r="204" spans="2:42" s="26" customFormat="1" x14ac:dyDescent="0.2">
      <c r="B204" s="27"/>
      <c r="P204" s="28"/>
      <c r="Q204" s="28"/>
      <c r="R204" s="28"/>
      <c r="S204" s="28"/>
      <c r="T204" s="28"/>
      <c r="U204" s="28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8"/>
      <c r="AM204" s="28"/>
      <c r="AN204" s="28"/>
      <c r="AO204" s="28"/>
      <c r="AP204" s="29"/>
    </row>
    <row r="205" spans="2:42" s="26" customFormat="1" x14ac:dyDescent="0.2">
      <c r="B205" s="27"/>
      <c r="P205" s="28"/>
      <c r="Q205" s="28"/>
      <c r="R205" s="28"/>
      <c r="S205" s="28"/>
      <c r="T205" s="28"/>
      <c r="U205" s="28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8"/>
      <c r="AM205" s="28"/>
      <c r="AN205" s="28"/>
      <c r="AO205" s="28"/>
      <c r="AP205" s="29"/>
    </row>
    <row r="206" spans="2:42" s="26" customFormat="1" x14ac:dyDescent="0.2">
      <c r="B206" s="27"/>
      <c r="P206" s="28"/>
      <c r="Q206" s="28"/>
      <c r="R206" s="28"/>
      <c r="S206" s="28"/>
      <c r="T206" s="28"/>
      <c r="U206" s="28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8"/>
      <c r="AM206" s="28"/>
      <c r="AN206" s="28"/>
      <c r="AO206" s="28"/>
      <c r="AP206" s="29"/>
    </row>
    <row r="207" spans="2:42" s="26" customFormat="1" x14ac:dyDescent="0.2">
      <c r="B207" s="27"/>
      <c r="P207" s="28"/>
      <c r="Q207" s="28"/>
      <c r="R207" s="28"/>
      <c r="S207" s="28"/>
      <c r="T207" s="28"/>
      <c r="U207" s="28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8"/>
      <c r="AM207" s="28"/>
      <c r="AN207" s="28"/>
      <c r="AO207" s="28"/>
      <c r="AP207" s="29"/>
    </row>
    <row r="208" spans="2:42" s="26" customFormat="1" x14ac:dyDescent="0.2">
      <c r="B208" s="27"/>
      <c r="P208" s="28"/>
      <c r="Q208" s="28"/>
      <c r="R208" s="28"/>
      <c r="S208" s="28"/>
      <c r="T208" s="28"/>
      <c r="U208" s="28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8"/>
      <c r="AM208" s="28"/>
      <c r="AN208" s="28"/>
      <c r="AO208" s="28"/>
      <c r="AP208" s="29"/>
    </row>
    <row r="209" spans="2:42" s="26" customFormat="1" x14ac:dyDescent="0.2">
      <c r="B209" s="27"/>
      <c r="P209" s="28"/>
      <c r="Q209" s="28"/>
      <c r="R209" s="28"/>
      <c r="S209" s="28"/>
      <c r="T209" s="28"/>
      <c r="U209" s="28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8"/>
      <c r="AM209" s="28"/>
      <c r="AN209" s="28"/>
      <c r="AO209" s="28"/>
      <c r="AP209" s="29"/>
    </row>
    <row r="210" spans="2:42" s="26" customFormat="1" x14ac:dyDescent="0.2">
      <c r="B210" s="27"/>
      <c r="P210" s="28"/>
      <c r="Q210" s="28"/>
      <c r="R210" s="28"/>
      <c r="S210" s="28"/>
      <c r="T210" s="28"/>
      <c r="U210" s="28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8"/>
      <c r="AM210" s="28"/>
      <c r="AN210" s="28"/>
      <c r="AO210" s="28"/>
      <c r="AP210" s="29"/>
    </row>
    <row r="211" spans="2:42" s="26" customFormat="1" x14ac:dyDescent="0.2">
      <c r="B211" s="27"/>
      <c r="P211" s="28"/>
      <c r="Q211" s="28"/>
      <c r="R211" s="28"/>
      <c r="S211" s="28"/>
      <c r="T211" s="28"/>
      <c r="U211" s="28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8"/>
      <c r="AM211" s="28"/>
      <c r="AN211" s="28"/>
      <c r="AO211" s="28"/>
      <c r="AP211" s="29"/>
    </row>
    <row r="212" spans="2:42" s="26" customFormat="1" x14ac:dyDescent="0.2">
      <c r="B212" s="27"/>
      <c r="P212" s="28"/>
      <c r="Q212" s="28"/>
      <c r="R212" s="28"/>
      <c r="S212" s="28"/>
      <c r="T212" s="28"/>
      <c r="U212" s="28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8"/>
      <c r="AM212" s="28"/>
      <c r="AN212" s="28"/>
      <c r="AO212" s="28"/>
      <c r="AP212" s="29"/>
    </row>
    <row r="213" spans="2:42" s="26" customFormat="1" x14ac:dyDescent="0.2">
      <c r="B213" s="27"/>
      <c r="P213" s="28"/>
      <c r="Q213" s="28"/>
      <c r="R213" s="28"/>
      <c r="S213" s="28"/>
      <c r="T213" s="28"/>
      <c r="U213" s="28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8"/>
      <c r="AM213" s="28"/>
      <c r="AN213" s="28"/>
      <c r="AO213" s="28"/>
      <c r="AP213" s="29"/>
    </row>
    <row r="214" spans="2:42" s="26" customFormat="1" x14ac:dyDescent="0.2">
      <c r="B214" s="27"/>
      <c r="P214" s="28"/>
      <c r="Q214" s="28"/>
      <c r="R214" s="28"/>
      <c r="S214" s="28"/>
      <c r="T214" s="28"/>
      <c r="U214" s="28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8"/>
      <c r="AM214" s="28"/>
      <c r="AN214" s="28"/>
      <c r="AO214" s="28"/>
      <c r="AP214" s="29"/>
    </row>
    <row r="215" spans="2:42" s="26" customFormat="1" x14ac:dyDescent="0.2">
      <c r="B215" s="27"/>
      <c r="P215" s="28"/>
      <c r="Q215" s="28"/>
      <c r="R215" s="28"/>
      <c r="S215" s="28"/>
      <c r="T215" s="28"/>
      <c r="U215" s="28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8"/>
      <c r="AM215" s="28"/>
      <c r="AN215" s="28"/>
      <c r="AO215" s="28"/>
      <c r="AP215" s="29"/>
    </row>
  </sheetData>
  <mergeCells count="4">
    <mergeCell ref="C1:V1"/>
    <mergeCell ref="W1:AP1"/>
    <mergeCell ref="AQ1:BJ1"/>
    <mergeCell ref="C2:BJ2"/>
  </mergeCells>
  <printOptions gridLines="1" gridLinesSet="0"/>
  <pageMargins left="0.81" right="0.46" top="0.4" bottom="1.46" header="0.4921259845" footer="0.43"/>
  <pageSetup paperSize="9" orientation="landscape" horizontalDpi="120" verticalDpi="14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FFD05-E373-4C0C-8E0A-F6C1E3EEB99A}">
  <dimension ref="B2:N47"/>
  <sheetViews>
    <sheetView workbookViewId="0">
      <selection activeCell="N26" sqref="N26"/>
    </sheetView>
  </sheetViews>
  <sheetFormatPr defaultRowHeight="12.75" x14ac:dyDescent="0.2"/>
  <cols>
    <col min="1" max="1" width="3.85546875" customWidth="1"/>
    <col min="2" max="2" width="2.85546875" customWidth="1"/>
    <col min="3" max="3" width="16.140625" customWidth="1"/>
    <col min="4" max="4" width="5.140625" customWidth="1"/>
    <col min="5" max="5" width="3.7109375" customWidth="1"/>
    <col min="6" max="6" width="4.28515625" customWidth="1"/>
    <col min="7" max="7" width="5.7109375" customWidth="1"/>
    <col min="10" max="10" width="14.5703125" customWidth="1"/>
    <col min="12" max="12" width="12.85546875" bestFit="1" customWidth="1"/>
  </cols>
  <sheetData>
    <row r="2" spans="2:14" ht="9.9499999999999993" customHeight="1" x14ac:dyDescent="0.2">
      <c r="B2" s="264" t="s">
        <v>201</v>
      </c>
      <c r="C2" s="265"/>
      <c r="D2" s="265"/>
      <c r="E2" s="265"/>
      <c r="F2" s="265"/>
      <c r="G2" s="266"/>
    </row>
    <row r="3" spans="2:14" ht="9.9499999999999993" customHeight="1" x14ac:dyDescent="0.2">
      <c r="B3" s="267"/>
      <c r="C3" s="34"/>
      <c r="D3" s="34"/>
      <c r="E3" s="34"/>
      <c r="F3" s="34"/>
      <c r="G3" s="268"/>
    </row>
    <row r="4" spans="2:14" ht="9.9499999999999993" customHeight="1" x14ac:dyDescent="0.2">
      <c r="B4" s="269"/>
      <c r="C4" s="270"/>
      <c r="D4" s="270"/>
      <c r="E4" s="270"/>
      <c r="F4" s="270"/>
      <c r="G4" s="271"/>
    </row>
    <row r="5" spans="2:14" x14ac:dyDescent="0.2">
      <c r="B5" s="272"/>
      <c r="C5" s="273" t="str">
        <f>Stat.!B1</f>
        <v>2018/2019</v>
      </c>
      <c r="D5" s="274" t="s">
        <v>190</v>
      </c>
      <c r="E5" s="275" t="s">
        <v>3</v>
      </c>
      <c r="F5" s="276"/>
      <c r="G5" s="277" t="s">
        <v>191</v>
      </c>
    </row>
    <row r="6" spans="2:14" ht="51" customHeight="1" thickBot="1" x14ac:dyDescent="0.25">
      <c r="B6" s="278"/>
      <c r="C6" s="279" t="s">
        <v>192</v>
      </c>
      <c r="D6" s="280" t="s">
        <v>194</v>
      </c>
      <c r="E6" s="280" t="s">
        <v>195</v>
      </c>
      <c r="F6" s="281" t="s">
        <v>196</v>
      </c>
      <c r="G6" s="281" t="s">
        <v>10</v>
      </c>
      <c r="J6" s="282" t="s">
        <v>16</v>
      </c>
      <c r="K6" s="283" t="s">
        <v>202</v>
      </c>
      <c r="L6" s="284" t="s">
        <v>203</v>
      </c>
      <c r="M6" s="285" t="s">
        <v>196</v>
      </c>
      <c r="N6" s="286" t="s">
        <v>204</v>
      </c>
    </row>
    <row r="7" spans="2:14" ht="13.5" thickTop="1" x14ac:dyDescent="0.2">
      <c r="B7" s="287"/>
      <c r="C7" s="288"/>
      <c r="D7" s="289" t="str">
        <f>Stat.!B1</f>
        <v>2018/2019</v>
      </c>
      <c r="E7" s="290"/>
      <c r="F7" s="290"/>
      <c r="G7" s="291"/>
      <c r="J7" s="292"/>
      <c r="K7" s="293"/>
      <c r="L7" s="293" t="s">
        <v>205</v>
      </c>
      <c r="M7" s="293" t="s">
        <v>205</v>
      </c>
      <c r="N7" s="293" t="s">
        <v>205</v>
      </c>
    </row>
    <row r="8" spans="2:14" x14ac:dyDescent="0.2">
      <c r="B8" s="294">
        <v>1</v>
      </c>
      <c r="C8" s="295" t="str">
        <f>Stat.!B4</f>
        <v xml:space="preserve">Bastl Josef </v>
      </c>
      <c r="D8" s="296">
        <f>Stat.!CC4</f>
        <v>18</v>
      </c>
      <c r="E8" s="296">
        <f>Stat.!CD4</f>
        <v>12</v>
      </c>
      <c r="F8" s="296">
        <f>Stat.!CE4</f>
        <v>8</v>
      </c>
      <c r="G8" s="297">
        <f t="shared" ref="G8:G30" si="0">E8+F8</f>
        <v>20</v>
      </c>
      <c r="J8" s="6" t="str">
        <f>Stat.!B4</f>
        <v xml:space="preserve">Bastl Josef </v>
      </c>
      <c r="K8" s="298">
        <f>D8</f>
        <v>18</v>
      </c>
      <c r="L8" s="299">
        <f>IF(D8=0,,(E8/K8))</f>
        <v>0.66666666666666663</v>
      </c>
      <c r="M8" s="299">
        <f>IF(D8=0,,(F8/K8))</f>
        <v>0.44444444444444442</v>
      </c>
      <c r="N8" s="299">
        <f>IF(D8=0,,(G8/K8))</f>
        <v>1.1111111111111112</v>
      </c>
    </row>
    <row r="9" spans="2:14" x14ac:dyDescent="0.2">
      <c r="B9" s="300">
        <v>2</v>
      </c>
      <c r="C9" s="301" t="str">
        <f>Stat.!B5</f>
        <v>Bastl Pavel</v>
      </c>
      <c r="D9" s="296">
        <f>Stat.!CC5</f>
        <v>18</v>
      </c>
      <c r="E9" s="296">
        <f>Stat.!CD5</f>
        <v>29</v>
      </c>
      <c r="F9" s="296">
        <f>Stat.!CE5</f>
        <v>10</v>
      </c>
      <c r="G9" s="297">
        <f t="shared" si="0"/>
        <v>39</v>
      </c>
      <c r="J9" s="6" t="str">
        <f>Stat.!B5</f>
        <v>Bastl Pavel</v>
      </c>
      <c r="K9" s="298">
        <f t="shared" ref="K9:K25" si="1">D9</f>
        <v>18</v>
      </c>
      <c r="L9" s="299">
        <f t="shared" ref="L9:L25" si="2">IF(D9=0,,(E9/K9))</f>
        <v>1.6111111111111112</v>
      </c>
      <c r="M9" s="299">
        <f t="shared" ref="M9:M25" si="3">IF(D9=0,,(F9/K9))</f>
        <v>0.55555555555555558</v>
      </c>
      <c r="N9" s="299">
        <f t="shared" ref="N9:N25" si="4">IF(D9=0,,(G9/K9))</f>
        <v>2.1666666666666665</v>
      </c>
    </row>
    <row r="10" spans="2:14" x14ac:dyDescent="0.2">
      <c r="B10" s="300">
        <v>3</v>
      </c>
      <c r="C10" s="301" t="str">
        <f>Stat.!B6</f>
        <v>Havlík Petr</v>
      </c>
      <c r="D10" s="296">
        <f>Stat.!CC6</f>
        <v>15</v>
      </c>
      <c r="E10" s="296">
        <f>Stat.!CD6</f>
        <v>0</v>
      </c>
      <c r="F10" s="296">
        <f>Stat.!CE6</f>
        <v>0</v>
      </c>
      <c r="G10" s="297">
        <f t="shared" si="0"/>
        <v>0</v>
      </c>
      <c r="J10" s="6" t="str">
        <f>Stat.!B6</f>
        <v>Havlík Petr</v>
      </c>
      <c r="K10" s="298">
        <f t="shared" si="1"/>
        <v>15</v>
      </c>
      <c r="L10" s="299">
        <f t="shared" si="2"/>
        <v>0</v>
      </c>
      <c r="M10" s="299">
        <f t="shared" si="3"/>
        <v>0</v>
      </c>
      <c r="N10" s="299">
        <f t="shared" si="4"/>
        <v>0</v>
      </c>
    </row>
    <row r="11" spans="2:14" x14ac:dyDescent="0.2">
      <c r="B11" s="300">
        <v>4</v>
      </c>
      <c r="C11" s="301" t="str">
        <f>Stat.!B7</f>
        <v>Chvátal Jan</v>
      </c>
      <c r="D11" s="296">
        <f>Stat.!CC7</f>
        <v>16</v>
      </c>
      <c r="E11" s="296">
        <f>Stat.!CD7</f>
        <v>5</v>
      </c>
      <c r="F11" s="296">
        <f>Stat.!CE7</f>
        <v>13</v>
      </c>
      <c r="G11" s="297">
        <f t="shared" si="0"/>
        <v>18</v>
      </c>
      <c r="J11" s="6" t="str">
        <f>Stat.!B7</f>
        <v>Chvátal Jan</v>
      </c>
      <c r="K11" s="298">
        <f t="shared" si="1"/>
        <v>16</v>
      </c>
      <c r="L11" s="299">
        <f t="shared" si="2"/>
        <v>0.3125</v>
      </c>
      <c r="M11" s="299">
        <f t="shared" si="3"/>
        <v>0.8125</v>
      </c>
      <c r="N11" s="299">
        <f t="shared" si="4"/>
        <v>1.125</v>
      </c>
    </row>
    <row r="12" spans="2:14" x14ac:dyDescent="0.2">
      <c r="B12" s="300">
        <v>5</v>
      </c>
      <c r="C12" s="301" t="str">
        <f>Stat.!B8</f>
        <v xml:space="preserve">Chvátal Pavel </v>
      </c>
      <c r="D12" s="296">
        <f>Stat.!CC8</f>
        <v>18</v>
      </c>
      <c r="E12" s="296">
        <f>Stat.!CD8</f>
        <v>3</v>
      </c>
      <c r="F12" s="296">
        <f>Stat.!CE8</f>
        <v>3</v>
      </c>
      <c r="G12" s="297">
        <f t="shared" si="0"/>
        <v>6</v>
      </c>
      <c r="J12" s="6" t="str">
        <f>Stat.!B8</f>
        <v xml:space="preserve">Chvátal Pavel </v>
      </c>
      <c r="K12" s="298">
        <f t="shared" si="1"/>
        <v>18</v>
      </c>
      <c r="L12" s="299">
        <f t="shared" si="2"/>
        <v>0.16666666666666666</v>
      </c>
      <c r="M12" s="299">
        <f t="shared" si="3"/>
        <v>0.16666666666666666</v>
      </c>
      <c r="N12" s="299">
        <f t="shared" si="4"/>
        <v>0.33333333333333331</v>
      </c>
    </row>
    <row r="13" spans="2:14" x14ac:dyDescent="0.2">
      <c r="B13" s="300">
        <v>6</v>
      </c>
      <c r="C13" s="301" t="str">
        <f>Stat.!B9</f>
        <v>Jánský Radek</v>
      </c>
      <c r="D13" s="296">
        <f>Stat.!CC9</f>
        <v>15</v>
      </c>
      <c r="E13" s="296">
        <f>Stat.!CD9</f>
        <v>11</v>
      </c>
      <c r="F13" s="296">
        <f>Stat.!CE9</f>
        <v>4</v>
      </c>
      <c r="G13" s="297">
        <f t="shared" si="0"/>
        <v>15</v>
      </c>
      <c r="J13" s="6" t="str">
        <f>Stat.!B9</f>
        <v>Jánský Radek</v>
      </c>
      <c r="K13" s="298">
        <f t="shared" si="1"/>
        <v>15</v>
      </c>
      <c r="L13" s="299">
        <f t="shared" si="2"/>
        <v>0.73333333333333328</v>
      </c>
      <c r="M13" s="299">
        <f t="shared" si="3"/>
        <v>0.26666666666666666</v>
      </c>
      <c r="N13" s="299">
        <f t="shared" si="4"/>
        <v>1</v>
      </c>
    </row>
    <row r="14" spans="2:14" x14ac:dyDescent="0.2">
      <c r="B14" s="300">
        <v>7</v>
      </c>
      <c r="C14" s="301" t="str">
        <f>Stat.!B10</f>
        <v>Jindra Pavel</v>
      </c>
      <c r="D14" s="296">
        <f>Stat.!CC10</f>
        <v>2</v>
      </c>
      <c r="E14" s="296">
        <f>Stat.!CD10</f>
        <v>1</v>
      </c>
      <c r="F14" s="296">
        <f>Stat.!CE10</f>
        <v>0</v>
      </c>
      <c r="G14" s="297">
        <f t="shared" si="0"/>
        <v>1</v>
      </c>
      <c r="J14" s="6" t="str">
        <f>Stat.!B10</f>
        <v>Jindra Pavel</v>
      </c>
      <c r="K14" s="298">
        <f t="shared" si="1"/>
        <v>2</v>
      </c>
      <c r="L14" s="299">
        <f t="shared" si="2"/>
        <v>0.5</v>
      </c>
      <c r="M14" s="299">
        <f t="shared" si="3"/>
        <v>0</v>
      </c>
      <c r="N14" s="299">
        <f t="shared" si="4"/>
        <v>0.5</v>
      </c>
    </row>
    <row r="15" spans="2:14" x14ac:dyDescent="0.2">
      <c r="B15" s="300">
        <v>8</v>
      </c>
      <c r="C15" s="301" t="str">
        <f>Stat.!B12</f>
        <v>Kelbler Miloš</v>
      </c>
      <c r="D15" s="296">
        <f>Stat.!CC11</f>
        <v>2</v>
      </c>
      <c r="E15" s="296">
        <f>Stat.!CD11</f>
        <v>2</v>
      </c>
      <c r="F15" s="296">
        <f>Stat.!CE11</f>
        <v>2</v>
      </c>
      <c r="G15" s="297">
        <f t="shared" si="0"/>
        <v>4</v>
      </c>
      <c r="J15" s="6" t="str">
        <f>Stat.!B12</f>
        <v>Kelbler Miloš</v>
      </c>
      <c r="K15" s="298">
        <f t="shared" si="1"/>
        <v>2</v>
      </c>
      <c r="L15" s="299">
        <f t="shared" si="2"/>
        <v>1</v>
      </c>
      <c r="M15" s="299">
        <f t="shared" si="3"/>
        <v>1</v>
      </c>
      <c r="N15" s="299">
        <f t="shared" si="4"/>
        <v>2</v>
      </c>
    </row>
    <row r="16" spans="2:14" x14ac:dyDescent="0.2">
      <c r="B16" s="300">
        <v>9</v>
      </c>
      <c r="C16" s="301" t="str">
        <f>Stat.!B13</f>
        <v>Krejčí Jiří</v>
      </c>
      <c r="D16" s="296">
        <f>Stat.!CC12</f>
        <v>18</v>
      </c>
      <c r="E16" s="296">
        <f>Stat.!CD12</f>
        <v>7</v>
      </c>
      <c r="F16" s="296">
        <f>Stat.!CE12</f>
        <v>8</v>
      </c>
      <c r="G16" s="297">
        <f t="shared" si="0"/>
        <v>15</v>
      </c>
      <c r="J16" s="6" t="str">
        <f>Stat.!B13</f>
        <v>Krejčí Jiří</v>
      </c>
      <c r="K16" s="298">
        <f t="shared" si="1"/>
        <v>18</v>
      </c>
      <c r="L16" s="299">
        <f t="shared" si="2"/>
        <v>0.3888888888888889</v>
      </c>
      <c r="M16" s="299">
        <f t="shared" si="3"/>
        <v>0.44444444444444442</v>
      </c>
      <c r="N16" s="299">
        <f t="shared" si="4"/>
        <v>0.83333333333333337</v>
      </c>
    </row>
    <row r="17" spans="2:14" x14ac:dyDescent="0.2">
      <c r="B17" s="300">
        <v>10</v>
      </c>
      <c r="C17" s="301" t="str">
        <f>Stat.!B14</f>
        <v>Kříž Bohuslav</v>
      </c>
      <c r="D17" s="296">
        <f>Stat.!CC13</f>
        <v>4</v>
      </c>
      <c r="E17" s="296">
        <f>Stat.!CD13</f>
        <v>1</v>
      </c>
      <c r="F17" s="296">
        <f>Stat.!CE13</f>
        <v>0</v>
      </c>
      <c r="G17" s="297">
        <f t="shared" si="0"/>
        <v>1</v>
      </c>
      <c r="J17" s="6" t="str">
        <f>Stat.!B14</f>
        <v>Kříž Bohuslav</v>
      </c>
      <c r="K17" s="298">
        <f t="shared" si="1"/>
        <v>4</v>
      </c>
      <c r="L17" s="299">
        <f t="shared" si="2"/>
        <v>0.25</v>
      </c>
      <c r="M17" s="299">
        <f t="shared" si="3"/>
        <v>0</v>
      </c>
      <c r="N17" s="299">
        <f t="shared" si="4"/>
        <v>0.25</v>
      </c>
    </row>
    <row r="18" spans="2:14" x14ac:dyDescent="0.2">
      <c r="B18" s="300">
        <v>11</v>
      </c>
      <c r="C18" s="301" t="str">
        <f>Stat.!B15</f>
        <v>Kříž Milan</v>
      </c>
      <c r="D18" s="296">
        <f>Stat.!CC14</f>
        <v>16</v>
      </c>
      <c r="E18" s="296">
        <f>Stat.!CD14</f>
        <v>3</v>
      </c>
      <c r="F18" s="296">
        <f>Stat.!CE14</f>
        <v>7</v>
      </c>
      <c r="G18" s="297">
        <f t="shared" si="0"/>
        <v>10</v>
      </c>
      <c r="J18" s="6" t="str">
        <f>Stat.!B15</f>
        <v>Kříž Milan</v>
      </c>
      <c r="K18" s="298">
        <f t="shared" si="1"/>
        <v>16</v>
      </c>
      <c r="L18" s="299">
        <f t="shared" si="2"/>
        <v>0.1875</v>
      </c>
      <c r="M18" s="299">
        <f t="shared" si="3"/>
        <v>0.4375</v>
      </c>
      <c r="N18" s="299">
        <f t="shared" si="4"/>
        <v>0.625</v>
      </c>
    </row>
    <row r="19" spans="2:14" x14ac:dyDescent="0.2">
      <c r="B19" s="300">
        <v>12</v>
      </c>
      <c r="C19" s="301" t="str">
        <f>Stat.!B16</f>
        <v>Nehyba Roman</v>
      </c>
      <c r="D19" s="296">
        <f>Stat.!CC15</f>
        <v>18</v>
      </c>
      <c r="E19" s="296">
        <f>Stat.!CD15</f>
        <v>9</v>
      </c>
      <c r="F19" s="296">
        <f>Stat.!CE15</f>
        <v>5</v>
      </c>
      <c r="G19" s="297">
        <f t="shared" si="0"/>
        <v>14</v>
      </c>
      <c r="J19" s="6" t="str">
        <f>Stat.!B16</f>
        <v>Nehyba Roman</v>
      </c>
      <c r="K19" s="298">
        <f t="shared" si="1"/>
        <v>18</v>
      </c>
      <c r="L19" s="299">
        <f t="shared" si="2"/>
        <v>0.5</v>
      </c>
      <c r="M19" s="299">
        <f t="shared" si="3"/>
        <v>0.27777777777777779</v>
      </c>
      <c r="N19" s="299">
        <f t="shared" si="4"/>
        <v>0.77777777777777779</v>
      </c>
    </row>
    <row r="20" spans="2:14" x14ac:dyDescent="0.2">
      <c r="B20" s="300">
        <v>13</v>
      </c>
      <c r="C20" s="301" t="str">
        <f>Stat.!B17</f>
        <v>Novák Vojtěch </v>
      </c>
      <c r="D20" s="296">
        <f>Stat.!CC16</f>
        <v>6</v>
      </c>
      <c r="E20" s="296">
        <f>Stat.!CD16</f>
        <v>2</v>
      </c>
      <c r="F20" s="296">
        <f>Stat.!CE16</f>
        <v>3</v>
      </c>
      <c r="G20" s="297">
        <f t="shared" si="0"/>
        <v>5</v>
      </c>
      <c r="J20" s="6" t="str">
        <f>Stat.!B17</f>
        <v>Novák Vojtěch </v>
      </c>
      <c r="K20" s="298">
        <f t="shared" si="1"/>
        <v>6</v>
      </c>
      <c r="L20" s="299">
        <f t="shared" si="2"/>
        <v>0.33333333333333331</v>
      </c>
      <c r="M20" s="299">
        <f t="shared" si="3"/>
        <v>0.5</v>
      </c>
      <c r="N20" s="299">
        <f t="shared" si="4"/>
        <v>0.83333333333333337</v>
      </c>
    </row>
    <row r="21" spans="2:14" x14ac:dyDescent="0.2">
      <c r="B21" s="300">
        <v>14</v>
      </c>
      <c r="C21" s="301" t="str">
        <f>Stat.!B18</f>
        <v>Plachý Karel</v>
      </c>
      <c r="D21" s="296">
        <f>Stat.!CC17</f>
        <v>0</v>
      </c>
      <c r="E21" s="296">
        <f>Stat.!CD17</f>
        <v>0</v>
      </c>
      <c r="F21" s="296">
        <f>Stat.!CE17</f>
        <v>0</v>
      </c>
      <c r="G21" s="297">
        <f t="shared" si="0"/>
        <v>0</v>
      </c>
      <c r="J21" s="6" t="str">
        <f>Stat.!B18</f>
        <v>Plachý Karel</v>
      </c>
      <c r="K21" s="298">
        <f t="shared" si="1"/>
        <v>0</v>
      </c>
      <c r="L21" s="299">
        <f t="shared" si="2"/>
        <v>0</v>
      </c>
      <c r="M21" s="299">
        <f t="shared" si="3"/>
        <v>0</v>
      </c>
      <c r="N21" s="299">
        <f t="shared" si="4"/>
        <v>0</v>
      </c>
    </row>
    <row r="22" spans="2:14" x14ac:dyDescent="0.2">
      <c r="B22" s="300">
        <v>15</v>
      </c>
      <c r="C22" s="301" t="str">
        <f>Stat.!B19</f>
        <v>Přívětivý Josef</v>
      </c>
      <c r="D22" s="296">
        <f>Stat.!CC18</f>
        <v>17</v>
      </c>
      <c r="E22" s="296">
        <f>Stat.!CD18</f>
        <v>1</v>
      </c>
      <c r="F22" s="296">
        <f>Stat.!CE18</f>
        <v>8</v>
      </c>
      <c r="G22" s="297">
        <f t="shared" si="0"/>
        <v>9</v>
      </c>
      <c r="J22" s="6" t="str">
        <f>Stat.!B19</f>
        <v>Přívětivý Josef</v>
      </c>
      <c r="K22" s="298">
        <f t="shared" si="1"/>
        <v>17</v>
      </c>
      <c r="L22" s="299">
        <f t="shared" si="2"/>
        <v>5.8823529411764705E-2</v>
      </c>
      <c r="M22" s="299">
        <f t="shared" si="3"/>
        <v>0.47058823529411764</v>
      </c>
      <c r="N22" s="299">
        <f t="shared" si="4"/>
        <v>0.52941176470588236</v>
      </c>
    </row>
    <row r="23" spans="2:14" x14ac:dyDescent="0.2">
      <c r="B23" s="300">
        <v>16</v>
      </c>
      <c r="C23" s="301" t="str">
        <f>Stat.!B20</f>
        <v>Švarc Petr</v>
      </c>
      <c r="D23" s="296">
        <f>Stat.!CC19</f>
        <v>1</v>
      </c>
      <c r="E23" s="296">
        <f>Stat.!CD19</f>
        <v>0</v>
      </c>
      <c r="F23" s="296">
        <f>Stat.!CE19</f>
        <v>0</v>
      </c>
      <c r="G23" s="297">
        <f t="shared" si="0"/>
        <v>0</v>
      </c>
      <c r="J23" s="6" t="str">
        <f>Stat.!B20</f>
        <v>Švarc Petr</v>
      </c>
      <c r="K23" s="298">
        <f t="shared" si="1"/>
        <v>1</v>
      </c>
      <c r="L23" s="299">
        <f t="shared" si="2"/>
        <v>0</v>
      </c>
      <c r="M23" s="299">
        <f t="shared" si="3"/>
        <v>0</v>
      </c>
      <c r="N23" s="299">
        <f t="shared" si="4"/>
        <v>0</v>
      </c>
    </row>
    <row r="24" spans="2:14" x14ac:dyDescent="0.2">
      <c r="B24" s="300">
        <v>17</v>
      </c>
      <c r="C24" s="301" t="str">
        <f>Stat.!B21</f>
        <v>Vávrů Radim</v>
      </c>
      <c r="D24" s="296">
        <f>Stat.!CC20</f>
        <v>16</v>
      </c>
      <c r="E24" s="296">
        <f>Stat.!CD20</f>
        <v>15</v>
      </c>
      <c r="F24" s="296">
        <f>Stat.!CE20</f>
        <v>17</v>
      </c>
      <c r="G24" s="297">
        <f t="shared" si="0"/>
        <v>32</v>
      </c>
      <c r="J24" s="6" t="str">
        <f>Stat.!B21</f>
        <v>Vávrů Radim</v>
      </c>
      <c r="K24" s="298">
        <f t="shared" si="1"/>
        <v>16</v>
      </c>
      <c r="L24" s="299">
        <f t="shared" si="2"/>
        <v>0.9375</v>
      </c>
      <c r="M24" s="299">
        <f t="shared" si="3"/>
        <v>1.0625</v>
      </c>
      <c r="N24" s="299">
        <f t="shared" si="4"/>
        <v>2</v>
      </c>
    </row>
    <row r="25" spans="2:14" x14ac:dyDescent="0.2">
      <c r="B25" s="300">
        <v>18</v>
      </c>
      <c r="C25" s="301" t="str">
        <f>Stat.!B22</f>
        <v>Zejda Vojtěch</v>
      </c>
      <c r="D25" s="296">
        <f>Stat.!CC21</f>
        <v>18</v>
      </c>
      <c r="E25" s="296">
        <f>Stat.!CD21</f>
        <v>14</v>
      </c>
      <c r="F25" s="296">
        <f>Stat.!CE21</f>
        <v>8</v>
      </c>
      <c r="G25" s="297">
        <f t="shared" si="0"/>
        <v>22</v>
      </c>
      <c r="J25" s="6" t="str">
        <f>Stat.!B22</f>
        <v>Zejda Vojtěch</v>
      </c>
      <c r="K25" s="298">
        <f t="shared" si="1"/>
        <v>18</v>
      </c>
      <c r="L25" s="299">
        <f t="shared" si="2"/>
        <v>0.77777777777777779</v>
      </c>
      <c r="M25" s="299">
        <f t="shared" si="3"/>
        <v>0.44444444444444442</v>
      </c>
      <c r="N25" s="299">
        <f t="shared" si="4"/>
        <v>1.2222222222222223</v>
      </c>
    </row>
    <row r="26" spans="2:14" x14ac:dyDescent="0.2">
      <c r="B26" s="300">
        <v>19</v>
      </c>
      <c r="C26" s="301" t="str">
        <f>Stat.!B11</f>
        <v>Jindra Zdeněk</v>
      </c>
      <c r="D26" s="296">
        <f>Stat.!CC22</f>
        <v>16</v>
      </c>
      <c r="E26" s="296">
        <f>Stat.!CD22</f>
        <v>6</v>
      </c>
      <c r="F26" s="296">
        <f>Stat.!CE22</f>
        <v>7</v>
      </c>
      <c r="G26" s="297">
        <f t="shared" si="0"/>
        <v>13</v>
      </c>
      <c r="J26" s="6" t="str">
        <f>Stat.!B11</f>
        <v>Jindra Zdeněk</v>
      </c>
      <c r="K26" s="298"/>
      <c r="L26" s="299"/>
      <c r="M26" s="302"/>
      <c r="N26" s="299"/>
    </row>
    <row r="27" spans="2:14" x14ac:dyDescent="0.2">
      <c r="B27" s="300">
        <v>20</v>
      </c>
      <c r="C27" s="301">
        <f>Stat.!B23</f>
        <v>0</v>
      </c>
      <c r="D27" s="296">
        <f>Stat.!CC23</f>
        <v>0</v>
      </c>
      <c r="E27" s="296">
        <f>Stat.!CD23</f>
        <v>0</v>
      </c>
      <c r="F27" s="296">
        <f>Stat.!CE23</f>
        <v>0</v>
      </c>
      <c r="G27" s="297">
        <f t="shared" si="0"/>
        <v>0</v>
      </c>
      <c r="J27" s="6">
        <f>Stat.!B23</f>
        <v>0</v>
      </c>
      <c r="K27" s="298"/>
      <c r="L27" s="299"/>
      <c r="M27" s="302"/>
      <c r="N27" s="299"/>
    </row>
    <row r="28" spans="2:14" x14ac:dyDescent="0.2">
      <c r="B28" s="300">
        <v>21</v>
      </c>
      <c r="C28" s="301">
        <f>Stat.!B24</f>
        <v>0</v>
      </c>
      <c r="D28" s="296">
        <f>Stat.!CC24</f>
        <v>0</v>
      </c>
      <c r="E28" s="296">
        <f>Stat.!CD24</f>
        <v>0</v>
      </c>
      <c r="F28" s="296">
        <f>Stat.!CE24</f>
        <v>0</v>
      </c>
      <c r="G28" s="297">
        <f t="shared" si="0"/>
        <v>0</v>
      </c>
      <c r="J28" s="6">
        <f>Stat.!B24</f>
        <v>0</v>
      </c>
      <c r="K28" s="298"/>
      <c r="L28" s="299"/>
      <c r="M28" s="302"/>
      <c r="N28" s="299"/>
    </row>
    <row r="29" spans="2:14" x14ac:dyDescent="0.2">
      <c r="B29" s="300">
        <v>22</v>
      </c>
      <c r="C29" s="303">
        <f>Stat.!B25</f>
        <v>0</v>
      </c>
      <c r="D29" s="296">
        <f>Stat.!CC25</f>
        <v>0</v>
      </c>
      <c r="E29" s="296">
        <f>Stat.!CD25</f>
        <v>0</v>
      </c>
      <c r="F29" s="296">
        <f>Stat.!CE25</f>
        <v>0</v>
      </c>
      <c r="G29" s="297">
        <f t="shared" si="0"/>
        <v>0</v>
      </c>
      <c r="J29" s="6">
        <f>Stat.!B25</f>
        <v>0</v>
      </c>
      <c r="K29" s="298"/>
      <c r="L29" s="299"/>
      <c r="M29" s="302"/>
      <c r="N29" s="299"/>
    </row>
    <row r="30" spans="2:14" x14ac:dyDescent="0.2">
      <c r="B30" s="23"/>
      <c r="C30" s="23" t="s">
        <v>12</v>
      </c>
      <c r="D30" s="304">
        <f>SUM(D8:D29)</f>
        <v>234</v>
      </c>
      <c r="E30" s="304">
        <f>SUM(E8:E29)</f>
        <v>121</v>
      </c>
      <c r="F30" s="304">
        <f>SUM(F8:F29)</f>
        <v>103</v>
      </c>
      <c r="G30" s="305">
        <f t="shared" si="0"/>
        <v>224</v>
      </c>
      <c r="J30" s="118"/>
    </row>
    <row r="31" spans="2:14" x14ac:dyDescent="0.2">
      <c r="B31" s="306"/>
      <c r="C31" s="307" t="s">
        <v>206</v>
      </c>
      <c r="D31" s="308"/>
      <c r="E31" s="308"/>
      <c r="F31" s="308"/>
      <c r="G31" s="309"/>
      <c r="J31" s="20"/>
      <c r="K31" s="6"/>
      <c r="L31" s="310"/>
      <c r="M31" s="311"/>
      <c r="N31" s="219"/>
    </row>
    <row r="32" spans="2:14" s="20" customFormat="1" x14ac:dyDescent="0.2">
      <c r="J32"/>
      <c r="K32"/>
      <c r="L32"/>
      <c r="M32"/>
      <c r="N32"/>
    </row>
    <row r="33" spans="4:14" s="7" customFormat="1" ht="11.25" x14ac:dyDescent="0.2">
      <c r="J33" s="20"/>
      <c r="K33" s="20"/>
      <c r="L33" s="20"/>
      <c r="M33" s="20"/>
      <c r="N33" s="20"/>
    </row>
    <row r="34" spans="4:14" s="20" customFormat="1" ht="11.25" x14ac:dyDescent="0.2">
      <c r="D34" s="262"/>
      <c r="E34" s="263"/>
      <c r="J34" s="7"/>
      <c r="K34" s="7"/>
      <c r="L34" s="7"/>
      <c r="M34" s="7"/>
      <c r="N34" s="7"/>
    </row>
    <row r="35" spans="4:14" s="20" customFormat="1" ht="11.25" x14ac:dyDescent="0.2"/>
    <row r="36" spans="4:14" s="20" customFormat="1" ht="11.25" x14ac:dyDescent="0.2"/>
    <row r="37" spans="4:14" s="20" customFormat="1" ht="11.25" x14ac:dyDescent="0.2"/>
    <row r="38" spans="4:14" s="20" customFormat="1" ht="11.25" x14ac:dyDescent="0.2"/>
    <row r="39" spans="4:14" s="20" customFormat="1" ht="11.25" x14ac:dyDescent="0.2"/>
    <row r="40" spans="4:14" s="20" customFormat="1" ht="11.25" x14ac:dyDescent="0.2"/>
    <row r="41" spans="4:14" s="20" customFormat="1" ht="11.25" x14ac:dyDescent="0.2"/>
    <row r="42" spans="4:14" s="20" customFormat="1" ht="11.25" x14ac:dyDescent="0.2"/>
    <row r="43" spans="4:14" s="20" customFormat="1" ht="11.25" x14ac:dyDescent="0.2"/>
    <row r="44" spans="4:14" s="20" customFormat="1" ht="11.25" x14ac:dyDescent="0.2"/>
    <row r="45" spans="4:14" s="20" customFormat="1" ht="11.25" x14ac:dyDescent="0.2"/>
    <row r="46" spans="4:14" s="20" customFormat="1" ht="11.25" x14ac:dyDescent="0.2"/>
    <row r="47" spans="4:14" x14ac:dyDescent="0.2">
      <c r="J47" s="20"/>
      <c r="K47" s="20"/>
      <c r="L47" s="20"/>
      <c r="M47" s="20"/>
      <c r="N47" s="20"/>
    </row>
  </sheetData>
  <mergeCells count="3">
    <mergeCell ref="B2:G4"/>
    <mergeCell ref="E5:F5"/>
    <mergeCell ref="D7:G7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13856-35FE-48F5-82D5-AC0EDD9B799E}">
  <dimension ref="B1:O71"/>
  <sheetViews>
    <sheetView workbookViewId="0">
      <selection activeCell="N26" sqref="N26"/>
    </sheetView>
  </sheetViews>
  <sheetFormatPr defaultRowHeight="12.75" x14ac:dyDescent="0.2"/>
  <cols>
    <col min="2" max="2" width="13.7109375" customWidth="1"/>
    <col min="3" max="3" width="5.7109375" customWidth="1"/>
    <col min="4" max="5" width="2.7109375" customWidth="1"/>
    <col min="6" max="6" width="13.7109375" customWidth="1"/>
    <col min="7" max="8" width="7.7109375" customWidth="1"/>
    <col min="9" max="9" width="5.7109375" customWidth="1"/>
    <col min="10" max="10" width="2.7109375" customWidth="1"/>
    <col min="11" max="11" width="13.7109375" customWidth="1"/>
    <col min="12" max="12" width="6.5703125" customWidth="1"/>
    <col min="13" max="13" width="2.7109375" customWidth="1"/>
    <col min="14" max="14" width="13.7109375" customWidth="1"/>
    <col min="15" max="15" width="8.7109375" customWidth="1"/>
    <col min="16" max="16" width="2.7109375" customWidth="1"/>
    <col min="19" max="19" width="2.7109375" customWidth="1"/>
  </cols>
  <sheetData>
    <row r="1" spans="2:15" ht="12.75" customHeight="1" x14ac:dyDescent="0.2"/>
    <row r="2" spans="2:15" ht="18" x14ac:dyDescent="0.25">
      <c r="B2" s="164" t="s">
        <v>1</v>
      </c>
    </row>
    <row r="4" spans="2:15" ht="18" x14ac:dyDescent="0.25">
      <c r="B4" s="164" t="s">
        <v>6</v>
      </c>
    </row>
    <row r="5" spans="2:15" x14ac:dyDescent="0.2">
      <c r="B5" s="312"/>
    </row>
    <row r="6" spans="2:15" x14ac:dyDescent="0.2">
      <c r="B6" s="272" t="s">
        <v>16</v>
      </c>
      <c r="C6" s="272" t="s">
        <v>207</v>
      </c>
      <c r="E6" s="313"/>
      <c r="F6" s="272" t="s">
        <v>16</v>
      </c>
      <c r="G6" s="314" t="s">
        <v>208</v>
      </c>
      <c r="H6" s="314" t="s">
        <v>196</v>
      </c>
      <c r="I6" s="272" t="s">
        <v>42</v>
      </c>
      <c r="K6" s="272" t="s">
        <v>16</v>
      </c>
      <c r="L6" s="272" t="s">
        <v>208</v>
      </c>
      <c r="N6" s="272" t="s">
        <v>16</v>
      </c>
      <c r="O6" s="272" t="s">
        <v>196</v>
      </c>
    </row>
    <row r="7" spans="2:15" x14ac:dyDescent="0.2">
      <c r="B7" s="315" t="str">
        <f>Stat.!BL4</f>
        <v xml:space="preserve">Bastl Josef </v>
      </c>
      <c r="C7" s="272">
        <f>Stat.!BM4</f>
        <v>14</v>
      </c>
      <c r="F7" s="272" t="str">
        <f>Stat.!BL5</f>
        <v>Bastl Pavel</v>
      </c>
      <c r="G7" s="272">
        <f>Stat.!BN5</f>
        <v>27</v>
      </c>
      <c r="H7" s="272">
        <f>Stat.!BO5</f>
        <v>7</v>
      </c>
      <c r="I7" s="272">
        <f>Stat.!BP5</f>
        <v>34</v>
      </c>
      <c r="K7" s="272" t="str">
        <f>Stat.!BL5</f>
        <v>Bastl Pavel</v>
      </c>
      <c r="L7" s="272">
        <f>Stat.!BN5</f>
        <v>27</v>
      </c>
      <c r="N7" s="272" t="str">
        <f>Stat.!BL20</f>
        <v>Švarc Petr</v>
      </c>
      <c r="O7" s="272">
        <f>Stat.!BO20</f>
        <v>14</v>
      </c>
    </row>
    <row r="8" spans="2:15" x14ac:dyDescent="0.2">
      <c r="B8" s="315" t="str">
        <f>Stat.!BL5</f>
        <v>Bastl Pavel</v>
      </c>
      <c r="C8" s="272">
        <f>Stat.!BM5</f>
        <v>14</v>
      </c>
      <c r="F8" s="272" t="str">
        <f>Stat.!BL20</f>
        <v>Švarc Petr</v>
      </c>
      <c r="G8" s="272">
        <f>Stat.!BN20</f>
        <v>12</v>
      </c>
      <c r="H8" s="272">
        <f>Stat.!BO20</f>
        <v>14</v>
      </c>
      <c r="I8" s="272">
        <f>Stat.!BP20</f>
        <v>26</v>
      </c>
      <c r="K8" s="272" t="str">
        <f>Stat.!BL20</f>
        <v>Švarc Petr</v>
      </c>
      <c r="L8" s="272">
        <f>Stat.!BN20</f>
        <v>12</v>
      </c>
      <c r="N8" s="272" t="str">
        <f>Stat.!BL7</f>
        <v>Chvátal Jan</v>
      </c>
      <c r="O8" s="272">
        <f>Stat.!BO7</f>
        <v>13</v>
      </c>
    </row>
    <row r="9" spans="2:15" x14ac:dyDescent="0.2">
      <c r="B9" s="315" t="str">
        <f>Stat.!BL7</f>
        <v>Chvátal Jan</v>
      </c>
      <c r="C9" s="272">
        <f>Stat.!BM7</f>
        <v>14</v>
      </c>
      <c r="F9" s="272" t="str">
        <f>Stat.!BL7</f>
        <v>Chvátal Jan</v>
      </c>
      <c r="G9" s="272">
        <f>Stat.!BN7</f>
        <v>4</v>
      </c>
      <c r="H9" s="272">
        <f>Stat.!BO7</f>
        <v>13</v>
      </c>
      <c r="I9" s="272">
        <f>Stat.!BP7</f>
        <v>17</v>
      </c>
      <c r="K9" s="272" t="str">
        <f>Stat.!BL9</f>
        <v>Jánský Radek</v>
      </c>
      <c r="L9" s="272">
        <f>Stat.!BN9</f>
        <v>11</v>
      </c>
      <c r="N9" s="272" t="str">
        <f>Stat.!BL18</f>
        <v>Plachý Karel</v>
      </c>
      <c r="O9" s="272">
        <f>Stat.!BO18</f>
        <v>8</v>
      </c>
    </row>
    <row r="10" spans="2:15" x14ac:dyDescent="0.2">
      <c r="B10" s="315" t="str">
        <f>Stat.!BL8</f>
        <v xml:space="preserve">Chvátal Pavel </v>
      </c>
      <c r="C10" s="272">
        <f>Stat.!BM8</f>
        <v>14</v>
      </c>
      <c r="F10" s="272" t="str">
        <f>Stat.!BL21</f>
        <v>Vávrů Radim</v>
      </c>
      <c r="G10" s="272">
        <f>Stat.!BN21</f>
        <v>9</v>
      </c>
      <c r="H10" s="272">
        <f>Stat.!BO21</f>
        <v>6</v>
      </c>
      <c r="I10" s="272">
        <f>Stat.!BP21</f>
        <v>15</v>
      </c>
      <c r="K10" s="272" t="str">
        <f>Stat.!BL15</f>
        <v>Kříž Milan</v>
      </c>
      <c r="L10" s="272">
        <f>Stat.!BN15</f>
        <v>9</v>
      </c>
      <c r="N10" s="272" t="str">
        <f>Stat.!BL4</f>
        <v xml:space="preserve">Bastl Josef </v>
      </c>
      <c r="O10" s="272">
        <f>Stat.!BO4</f>
        <v>7</v>
      </c>
    </row>
    <row r="11" spans="2:15" x14ac:dyDescent="0.2">
      <c r="B11" s="315" t="str">
        <f>Stat.!BL12</f>
        <v>Kelbler Miloš</v>
      </c>
      <c r="C11" s="272">
        <f>Stat.!BM12</f>
        <v>14</v>
      </c>
      <c r="F11" s="272" t="str">
        <f>Stat.!BL4</f>
        <v xml:space="preserve">Bastl Josef </v>
      </c>
      <c r="G11" s="272">
        <f>Stat.!BN4</f>
        <v>7</v>
      </c>
      <c r="H11" s="272">
        <f>Stat.!BO4</f>
        <v>7</v>
      </c>
      <c r="I11" s="272">
        <f>Stat.!BP4</f>
        <v>14</v>
      </c>
      <c r="K11" s="272" t="str">
        <f>Stat.!BL21</f>
        <v>Vávrů Radim</v>
      </c>
      <c r="L11" s="272">
        <f>Stat.!BN21</f>
        <v>9</v>
      </c>
      <c r="N11" s="272" t="str">
        <f>Stat.!BL5</f>
        <v>Bastl Pavel</v>
      </c>
      <c r="O11" s="272">
        <f>Stat.!BO5</f>
        <v>7</v>
      </c>
    </row>
    <row r="12" spans="2:15" x14ac:dyDescent="0.2">
      <c r="B12" s="315" t="str">
        <f>Stat.!BL15</f>
        <v>Kříž Milan</v>
      </c>
      <c r="C12" s="272">
        <f>Stat.!BM15</f>
        <v>14</v>
      </c>
      <c r="F12" s="272" t="str">
        <f>Stat.!BL9</f>
        <v>Jánský Radek</v>
      </c>
      <c r="G12" s="272">
        <f>Stat.!BN9</f>
        <v>11</v>
      </c>
      <c r="H12" s="272">
        <f>Stat.!BO9</f>
        <v>2</v>
      </c>
      <c r="I12" s="272">
        <f>Stat.!BP9</f>
        <v>13</v>
      </c>
      <c r="K12" s="272" t="str">
        <f>Stat.!BL4</f>
        <v xml:space="preserve">Bastl Josef </v>
      </c>
      <c r="L12" s="272">
        <f>Stat.!BN4</f>
        <v>7</v>
      </c>
      <c r="N12" s="272" t="str">
        <f>Stat.!BL12</f>
        <v>Kelbler Miloš</v>
      </c>
      <c r="O12" s="272">
        <f>Stat.!BO12</f>
        <v>7</v>
      </c>
    </row>
    <row r="13" spans="2:15" x14ac:dyDescent="0.2">
      <c r="B13" s="315" t="str">
        <f>Stat.!BL21</f>
        <v>Vávrů Radim</v>
      </c>
      <c r="C13" s="272">
        <f>Stat.!BM21</f>
        <v>14</v>
      </c>
      <c r="F13" s="272" t="str">
        <f>Stat.!BL15</f>
        <v>Kříž Milan</v>
      </c>
      <c r="G13" s="272">
        <f>Stat.!BN15</f>
        <v>9</v>
      </c>
      <c r="H13" s="272">
        <f>Stat.!BO15</f>
        <v>4</v>
      </c>
      <c r="I13" s="272">
        <f>Stat.!BP15</f>
        <v>13</v>
      </c>
      <c r="K13" s="272" t="str">
        <f>Stat.!BL12</f>
        <v>Kelbler Miloš</v>
      </c>
      <c r="L13" s="272">
        <f>Stat.!BN12</f>
        <v>5</v>
      </c>
      <c r="N13" s="272" t="str">
        <f>Stat.!BL22</f>
        <v>Zejda Vojtěch</v>
      </c>
      <c r="O13" s="272">
        <f>Stat.!BO22</f>
        <v>7</v>
      </c>
    </row>
    <row r="14" spans="2:15" x14ac:dyDescent="0.2">
      <c r="B14" s="315" t="str">
        <f>Stat.!BL6</f>
        <v>Havlík Petr</v>
      </c>
      <c r="C14" s="272">
        <f>Stat.!BM6</f>
        <v>13</v>
      </c>
      <c r="F14" s="272" t="str">
        <f>Stat.!BL12</f>
        <v>Kelbler Miloš</v>
      </c>
      <c r="G14" s="272">
        <f>Stat.!BN12</f>
        <v>5</v>
      </c>
      <c r="H14" s="272">
        <f>Stat.!BO12</f>
        <v>7</v>
      </c>
      <c r="I14" s="272">
        <f>Stat.!BP12</f>
        <v>12</v>
      </c>
      <c r="K14" s="272" t="str">
        <f>Stat.!BL22</f>
        <v>Zejda Vojtěch</v>
      </c>
      <c r="L14" s="272">
        <f>Stat.!BN22</f>
        <v>5</v>
      </c>
      <c r="N14" s="272" t="str">
        <f>Stat.!BL21</f>
        <v>Vávrů Radim</v>
      </c>
      <c r="O14" s="272">
        <f>Stat.!BO21</f>
        <v>6</v>
      </c>
    </row>
    <row r="15" spans="2:15" x14ac:dyDescent="0.2">
      <c r="B15" s="315" t="str">
        <f>Stat.!BL9</f>
        <v>Jánský Radek</v>
      </c>
      <c r="C15" s="272">
        <f>Stat.!BM9</f>
        <v>13</v>
      </c>
      <c r="F15" s="272" t="str">
        <f>Stat.!BL22</f>
        <v>Zejda Vojtěch</v>
      </c>
      <c r="G15" s="272">
        <f>Stat.!BN22</f>
        <v>5</v>
      </c>
      <c r="H15" s="272">
        <f>Stat.!BO22</f>
        <v>7</v>
      </c>
      <c r="I15" s="272">
        <f>Stat.!BP22</f>
        <v>12</v>
      </c>
      <c r="K15" s="272" t="str">
        <f>Stat.!BL7</f>
        <v>Chvátal Jan</v>
      </c>
      <c r="L15" s="272">
        <f>Stat.!BN7</f>
        <v>4</v>
      </c>
      <c r="N15" s="272" t="str">
        <f>Stat.!BL14</f>
        <v>Kříž Bohuslav</v>
      </c>
      <c r="O15" s="272">
        <f>Stat.!BO14</f>
        <v>4</v>
      </c>
    </row>
    <row r="16" spans="2:15" x14ac:dyDescent="0.2">
      <c r="B16" s="315" t="str">
        <f>Stat.!BL18</f>
        <v>Plachý Karel</v>
      </c>
      <c r="C16" s="272">
        <f>Stat.!BM18</f>
        <v>13</v>
      </c>
      <c r="F16" s="272" t="str">
        <f>Stat.!BL18</f>
        <v>Plachý Karel</v>
      </c>
      <c r="G16" s="272">
        <f>Stat.!BN18</f>
        <v>1</v>
      </c>
      <c r="H16" s="272">
        <f>Stat.!BO18</f>
        <v>8</v>
      </c>
      <c r="I16" s="272">
        <f>Stat.!BP18</f>
        <v>9</v>
      </c>
      <c r="K16" s="272" t="str">
        <f>Stat.!BL14</f>
        <v>Kříž Bohuslav</v>
      </c>
      <c r="L16" s="272">
        <f>Stat.!BN14</f>
        <v>2</v>
      </c>
      <c r="N16" s="272" t="str">
        <f>Stat.!BL15</f>
        <v>Kříž Milan</v>
      </c>
      <c r="O16" s="272">
        <f>Stat.!BO15</f>
        <v>4</v>
      </c>
    </row>
    <row r="17" spans="2:15" x14ac:dyDescent="0.2">
      <c r="B17" s="315" t="str">
        <f>Stat.!BL20</f>
        <v>Švarc Petr</v>
      </c>
      <c r="C17" s="272">
        <f>Stat.!BM20</f>
        <v>13</v>
      </c>
      <c r="F17" s="272" t="str">
        <f>Stat.!BL14</f>
        <v>Kříž Bohuslav</v>
      </c>
      <c r="G17" s="272">
        <f>Stat.!BN14</f>
        <v>2</v>
      </c>
      <c r="H17" s="272">
        <f>Stat.!BO14</f>
        <v>4</v>
      </c>
      <c r="I17" s="272">
        <f>Stat.!BP14</f>
        <v>6</v>
      </c>
      <c r="K17" s="272" t="str">
        <f>Stat.!BL16</f>
        <v>Nehyba Roman</v>
      </c>
      <c r="L17" s="272">
        <f>Stat.!BN16</f>
        <v>2</v>
      </c>
      <c r="N17" s="272" t="str">
        <f>Stat.!BL8</f>
        <v xml:space="preserve">Chvátal Pavel </v>
      </c>
      <c r="O17" s="272">
        <f>Stat.!BO8</f>
        <v>3</v>
      </c>
    </row>
    <row r="18" spans="2:15" x14ac:dyDescent="0.2">
      <c r="B18" s="315" t="str">
        <f>Stat.!BL22</f>
        <v>Zejda Vojtěch</v>
      </c>
      <c r="C18" s="272">
        <f>Stat.!BM22</f>
        <v>13</v>
      </c>
      <c r="F18" s="272" t="str">
        <f>Stat.!BL16</f>
        <v>Nehyba Roman</v>
      </c>
      <c r="G18" s="272">
        <f>Stat.!BN16</f>
        <v>2</v>
      </c>
      <c r="H18" s="272">
        <f>Stat.!BO16</f>
        <v>3</v>
      </c>
      <c r="I18" s="272">
        <f>Stat.!BP16</f>
        <v>5</v>
      </c>
      <c r="K18" s="272" t="str">
        <f>Stat.!BL8</f>
        <v xml:space="preserve">Chvátal Pavel </v>
      </c>
      <c r="L18" s="272">
        <f>Stat.!BN8</f>
        <v>1</v>
      </c>
      <c r="N18" s="272" t="str">
        <f>Stat.!BL16</f>
        <v>Nehyba Roman</v>
      </c>
      <c r="O18" s="272">
        <f>Stat.!BO16</f>
        <v>3</v>
      </c>
    </row>
    <row r="19" spans="2:15" x14ac:dyDescent="0.2">
      <c r="B19" s="315" t="str">
        <f>Stat.!BL14</f>
        <v>Kříž Bohuslav</v>
      </c>
      <c r="C19" s="272">
        <f>Stat.!BM14</f>
        <v>12</v>
      </c>
      <c r="F19" s="272" t="str">
        <f>Stat.!BL8</f>
        <v xml:space="preserve">Chvátal Pavel </v>
      </c>
      <c r="G19" s="272">
        <f>Stat.!BN8</f>
        <v>1</v>
      </c>
      <c r="H19" s="272">
        <f>Stat.!BO8</f>
        <v>3</v>
      </c>
      <c r="I19" s="272">
        <f>Stat.!BP8</f>
        <v>4</v>
      </c>
      <c r="K19" s="272" t="str">
        <f>Stat.!BL10</f>
        <v>Jindra Pavel</v>
      </c>
      <c r="L19" s="272">
        <f>Stat.!BN10</f>
        <v>1</v>
      </c>
      <c r="N19" s="272" t="str">
        <f>Stat.!BL9</f>
        <v>Jánský Radek</v>
      </c>
      <c r="O19" s="272">
        <f>Stat.!BO9</f>
        <v>2</v>
      </c>
    </row>
    <row r="20" spans="2:15" x14ac:dyDescent="0.2">
      <c r="B20" s="315" t="str">
        <f>Stat.!BL16</f>
        <v>Nehyba Roman</v>
      </c>
      <c r="C20" s="272">
        <f>Stat.!BM16</f>
        <v>6</v>
      </c>
      <c r="F20" s="272" t="str">
        <f>Stat.!BL10</f>
        <v>Jindra Pavel</v>
      </c>
      <c r="G20" s="272">
        <f>Stat.!BN10</f>
        <v>1</v>
      </c>
      <c r="H20" s="272">
        <f>Stat.!BO10</f>
        <v>0</v>
      </c>
      <c r="I20" s="272">
        <f>Stat.!BP10</f>
        <v>1</v>
      </c>
      <c r="K20" s="272" t="str">
        <f>Stat.!BL13</f>
        <v>Krejčí Jiří</v>
      </c>
      <c r="L20" s="272">
        <f>Stat.!BN13</f>
        <v>1</v>
      </c>
      <c r="N20" s="272" t="str">
        <f>Stat.!BL6</f>
        <v>Havlík Petr</v>
      </c>
      <c r="O20" s="272">
        <f>Stat.!BO6</f>
        <v>0</v>
      </c>
    </row>
    <row r="21" spans="2:15" x14ac:dyDescent="0.2">
      <c r="B21" s="315" t="str">
        <f>Stat.!BL13</f>
        <v>Krejčí Jiří</v>
      </c>
      <c r="C21" s="272">
        <f>Stat.!BM13</f>
        <v>3</v>
      </c>
      <c r="F21" s="272" t="str">
        <f>Stat.!BL13</f>
        <v>Krejčí Jiří</v>
      </c>
      <c r="G21" s="272">
        <f>Stat.!BN13</f>
        <v>1</v>
      </c>
      <c r="H21" s="272">
        <f>Stat.!BO13</f>
        <v>0</v>
      </c>
      <c r="I21" s="272">
        <f>Stat.!BP13</f>
        <v>1</v>
      </c>
      <c r="K21" s="272" t="str">
        <f>Stat.!BL18</f>
        <v>Plachý Karel</v>
      </c>
      <c r="L21" s="272">
        <f>Stat.!BN18</f>
        <v>1</v>
      </c>
      <c r="N21" s="272" t="str">
        <f>Stat.!BL10</f>
        <v>Jindra Pavel</v>
      </c>
      <c r="O21" s="272">
        <f>Stat.!BO10</f>
        <v>0</v>
      </c>
    </row>
    <row r="22" spans="2:15" x14ac:dyDescent="0.2">
      <c r="B22" s="315" t="str">
        <f>Stat.!BL10</f>
        <v>Jindra Pavel</v>
      </c>
      <c r="C22" s="272">
        <f>Stat.!BM10</f>
        <v>2</v>
      </c>
      <c r="F22" s="272" t="str">
        <f>Stat.!BL6</f>
        <v>Havlík Petr</v>
      </c>
      <c r="G22" s="272">
        <f>Stat.!BN6</f>
        <v>0</v>
      </c>
      <c r="H22" s="272">
        <f>Stat.!BO6</f>
        <v>0</v>
      </c>
      <c r="I22" s="272">
        <f>Stat.!BP6</f>
        <v>0</v>
      </c>
      <c r="K22" s="272" t="str">
        <f>Stat.!BL6</f>
        <v>Havlík Petr</v>
      </c>
      <c r="L22" s="272">
        <f>Stat.!BN6</f>
        <v>0</v>
      </c>
      <c r="N22" s="272" t="str">
        <f>Stat.!BL11</f>
        <v>Jindra Zdeněk</v>
      </c>
      <c r="O22" s="272">
        <f>Stat.!BO11</f>
        <v>0</v>
      </c>
    </row>
    <row r="23" spans="2:15" x14ac:dyDescent="0.2">
      <c r="B23" s="315" t="str">
        <f>Stat.!BL11</f>
        <v>Jindra Zdeněk</v>
      </c>
      <c r="C23" s="272">
        <f>Stat.!BM11</f>
        <v>0</v>
      </c>
      <c r="F23" s="272" t="str">
        <f>Stat.!BL11</f>
        <v>Jindra Zdeněk</v>
      </c>
      <c r="G23" s="272">
        <f>Stat.!BN11</f>
        <v>0</v>
      </c>
      <c r="H23" s="272">
        <f>Stat.!BO11</f>
        <v>0</v>
      </c>
      <c r="I23" s="272">
        <f>Stat.!BP11</f>
        <v>0</v>
      </c>
      <c r="K23" s="272" t="str">
        <f>Stat.!BL11</f>
        <v>Jindra Zdeněk</v>
      </c>
      <c r="L23" s="272">
        <f>Stat.!BN11</f>
        <v>0</v>
      </c>
      <c r="N23" s="272" t="str">
        <f>Stat.!BL13</f>
        <v>Krejčí Jiří</v>
      </c>
      <c r="O23" s="272">
        <f>Stat.!BO13</f>
        <v>0</v>
      </c>
    </row>
    <row r="24" spans="2:15" x14ac:dyDescent="0.2">
      <c r="B24" s="315" t="str">
        <f>Stat.!BL17</f>
        <v>Novák Vojtěch </v>
      </c>
      <c r="C24" s="272">
        <f>Stat.!BM17</f>
        <v>0</v>
      </c>
      <c r="F24" s="272" t="str">
        <f>Stat.!BL17</f>
        <v>Novák Vojtěch </v>
      </c>
      <c r="G24" s="272">
        <f>Stat.!BN17</f>
        <v>0</v>
      </c>
      <c r="H24" s="272">
        <f>Stat.!BO17</f>
        <v>0</v>
      </c>
      <c r="I24" s="272">
        <f>Stat.!BP17</f>
        <v>0</v>
      </c>
      <c r="K24" s="272" t="str">
        <f>Stat.!BL17</f>
        <v>Novák Vojtěch </v>
      </c>
      <c r="L24" s="272">
        <f>Stat.!BN17</f>
        <v>0</v>
      </c>
      <c r="N24" s="272" t="str">
        <f>Stat.!BL17</f>
        <v>Novák Vojtěch </v>
      </c>
      <c r="O24" s="272">
        <f>Stat.!BO17</f>
        <v>0</v>
      </c>
    </row>
    <row r="25" spans="2:15" x14ac:dyDescent="0.2">
      <c r="B25" s="315" t="str">
        <f>Stat.!BL19</f>
        <v>Přívětivý Josef</v>
      </c>
      <c r="C25" s="272">
        <f>Stat.!BM19</f>
        <v>0</v>
      </c>
      <c r="F25" s="272" t="str">
        <f>Stat.!BL19</f>
        <v>Přívětivý Josef</v>
      </c>
      <c r="G25" s="272">
        <f>Stat.!BN19</f>
        <v>0</v>
      </c>
      <c r="H25" s="272">
        <f>Stat.!BO19</f>
        <v>0</v>
      </c>
      <c r="I25" s="272">
        <f>Stat.!BP19</f>
        <v>0</v>
      </c>
      <c r="K25" s="272" t="str">
        <f>Stat.!BL19</f>
        <v>Přívětivý Josef</v>
      </c>
      <c r="L25" s="272">
        <f>Stat.!BN19</f>
        <v>0</v>
      </c>
      <c r="N25" s="272" t="str">
        <f>Stat.!BL19</f>
        <v>Přívětivý Josef</v>
      </c>
      <c r="O25" s="272">
        <f>Stat.!BO19</f>
        <v>0</v>
      </c>
    </row>
    <row r="26" spans="2:15" x14ac:dyDescent="0.2">
      <c r="B26" s="20"/>
    </row>
    <row r="27" spans="2:15" ht="18" x14ac:dyDescent="0.25">
      <c r="B27" s="164" t="s">
        <v>11</v>
      </c>
    </row>
    <row r="29" spans="2:15" x14ac:dyDescent="0.2">
      <c r="B29" s="272" t="s">
        <v>16</v>
      </c>
      <c r="C29" s="272" t="s">
        <v>207</v>
      </c>
      <c r="E29" s="313"/>
      <c r="F29" s="272" t="s">
        <v>16</v>
      </c>
      <c r="G29" s="314" t="s">
        <v>208</v>
      </c>
      <c r="H29" s="314" t="s">
        <v>196</v>
      </c>
      <c r="I29" s="272" t="s">
        <v>42</v>
      </c>
      <c r="K29" s="272" t="s">
        <v>16</v>
      </c>
      <c r="L29" s="272" t="s">
        <v>208</v>
      </c>
      <c r="N29" s="272" t="s">
        <v>16</v>
      </c>
      <c r="O29" s="272" t="s">
        <v>196</v>
      </c>
    </row>
    <row r="30" spans="2:15" x14ac:dyDescent="0.2">
      <c r="B30" s="315" t="str">
        <f>Stat.!BT4</f>
        <v xml:space="preserve">Bastl Josef </v>
      </c>
      <c r="C30" s="315">
        <f>Stat.!BU4</f>
        <v>4</v>
      </c>
      <c r="F30" s="315" t="str">
        <f>Stat.!BT21</f>
        <v>Vávrů Radim</v>
      </c>
      <c r="G30" s="272">
        <f>Stat.!BV21</f>
        <v>5</v>
      </c>
      <c r="H30" s="272">
        <f>Stat.!BW21</f>
        <v>2</v>
      </c>
      <c r="I30" s="272">
        <f>Stat.!BX21</f>
        <v>7</v>
      </c>
      <c r="K30" s="272" t="str">
        <f>Stat.!BT4</f>
        <v xml:space="preserve">Bastl Josef </v>
      </c>
      <c r="L30" s="272">
        <f>Stat.!BV4</f>
        <v>5</v>
      </c>
      <c r="N30" s="272" t="str">
        <f>Stat.!BT5</f>
        <v>Bastl Pavel</v>
      </c>
      <c r="O30" s="272">
        <f>Stat.!BW5</f>
        <v>3</v>
      </c>
    </row>
    <row r="31" spans="2:15" x14ac:dyDescent="0.2">
      <c r="B31" s="315" t="str">
        <f>Stat.!BT5</f>
        <v>Bastl Pavel</v>
      </c>
      <c r="C31" s="315">
        <f>Stat.!BU5</f>
        <v>4</v>
      </c>
      <c r="F31" s="315" t="str">
        <f>Stat.!BT4</f>
        <v xml:space="preserve">Bastl Josef </v>
      </c>
      <c r="G31" s="272">
        <f>Stat.!BV4</f>
        <v>5</v>
      </c>
      <c r="H31" s="272">
        <f>Stat.!BW4</f>
        <v>1</v>
      </c>
      <c r="I31" s="272">
        <f>Stat.!BX4</f>
        <v>6</v>
      </c>
      <c r="K31" s="272" t="str">
        <f>Stat.!BT21</f>
        <v>Vávrů Radim</v>
      </c>
      <c r="L31" s="272">
        <f>Stat.!BV21</f>
        <v>5</v>
      </c>
      <c r="N31" s="272" t="str">
        <f>Stat.!BT14</f>
        <v>Kříž Bohuslav</v>
      </c>
      <c r="O31" s="272">
        <f>Stat.!BW14</f>
        <v>3</v>
      </c>
    </row>
    <row r="32" spans="2:15" x14ac:dyDescent="0.2">
      <c r="B32" s="315" t="str">
        <f>Stat.!BT8</f>
        <v xml:space="preserve">Chvátal Pavel </v>
      </c>
      <c r="C32" s="315">
        <f>Stat.!BU8</f>
        <v>4</v>
      </c>
      <c r="F32" s="315" t="str">
        <f>Stat.!BT20</f>
        <v>Švarc Petr</v>
      </c>
      <c r="G32" s="272">
        <f>Stat.!BV20</f>
        <v>3</v>
      </c>
      <c r="H32" s="272">
        <f>Stat.!BW20</f>
        <v>3</v>
      </c>
      <c r="I32" s="272">
        <f>Stat.!BX20</f>
        <v>6</v>
      </c>
      <c r="K32" s="272" t="str">
        <f>Stat.!BT20</f>
        <v>Švarc Petr</v>
      </c>
      <c r="L32" s="272">
        <f>Stat.!BV20</f>
        <v>3</v>
      </c>
      <c r="N32" s="272" t="str">
        <f>Stat.!BT20</f>
        <v>Švarc Petr</v>
      </c>
      <c r="O32" s="272">
        <f>Stat.!BW20</f>
        <v>3</v>
      </c>
    </row>
    <row r="33" spans="2:15" x14ac:dyDescent="0.2">
      <c r="B33" s="315" t="str">
        <f>Stat.!BT12</f>
        <v>Kelbler Miloš</v>
      </c>
      <c r="C33" s="315">
        <f>Stat.!BU12</f>
        <v>4</v>
      </c>
      <c r="F33" s="315" t="str">
        <f>Stat.!BT5</f>
        <v>Bastl Pavel</v>
      </c>
      <c r="G33" s="272">
        <f>Stat.!BV5</f>
        <v>2</v>
      </c>
      <c r="H33" s="272">
        <f>Stat.!BW5</f>
        <v>3</v>
      </c>
      <c r="I33" s="272">
        <f>Stat.!BX5</f>
        <v>5</v>
      </c>
      <c r="K33" s="272" t="str">
        <f>Stat.!BT5</f>
        <v>Bastl Pavel</v>
      </c>
      <c r="L33" s="272">
        <f>Stat.!BV5</f>
        <v>2</v>
      </c>
      <c r="N33" s="272" t="str">
        <f>Stat.!BT9</f>
        <v>Jánský Radek</v>
      </c>
      <c r="O33" s="272">
        <f>Stat.!BW9</f>
        <v>2</v>
      </c>
    </row>
    <row r="34" spans="2:15" x14ac:dyDescent="0.2">
      <c r="B34" s="315" t="str">
        <f>Stat.!BT14</f>
        <v>Kříž Bohuslav</v>
      </c>
      <c r="C34" s="315">
        <f>Stat.!BU14</f>
        <v>4</v>
      </c>
      <c r="F34" s="315" t="str">
        <f>Stat.!BT11</f>
        <v>Jindra Zdeněk</v>
      </c>
      <c r="G34" s="272">
        <f>Stat.!BV11</f>
        <v>2</v>
      </c>
      <c r="H34" s="272">
        <f>Stat.!BW11</f>
        <v>2</v>
      </c>
      <c r="I34" s="272">
        <f>Stat.!BX11</f>
        <v>4</v>
      </c>
      <c r="K34" s="272" t="str">
        <f>Stat.!BT8</f>
        <v xml:space="preserve">Chvátal Pavel </v>
      </c>
      <c r="L34" s="272">
        <f>Stat.!BV8</f>
        <v>2</v>
      </c>
      <c r="N34" s="272" t="str">
        <f>Stat.!BT11</f>
        <v>Jindra Zdeněk</v>
      </c>
      <c r="O34" s="272">
        <f>Stat.!BW11</f>
        <v>2</v>
      </c>
    </row>
    <row r="35" spans="2:15" x14ac:dyDescent="0.2">
      <c r="B35" s="315" t="str">
        <f>Stat.!BT15</f>
        <v>Kříž Milan</v>
      </c>
      <c r="C35" s="315">
        <f>Stat.!BU15</f>
        <v>4</v>
      </c>
      <c r="F35" s="315" t="str">
        <f>Stat.!BT14</f>
        <v>Kříž Bohuslav</v>
      </c>
      <c r="G35" s="272">
        <f>Stat.!BV14</f>
        <v>1</v>
      </c>
      <c r="H35" s="272">
        <f>Stat.!BW14</f>
        <v>3</v>
      </c>
      <c r="I35" s="272">
        <f>Stat.!BX14</f>
        <v>4</v>
      </c>
      <c r="K35" s="272" t="str">
        <f>Stat.!BT11</f>
        <v>Jindra Zdeněk</v>
      </c>
      <c r="L35" s="272">
        <f>Stat.!BV11</f>
        <v>2</v>
      </c>
      <c r="N35" s="272" t="str">
        <f>Stat.!BT21</f>
        <v>Vávrů Radim</v>
      </c>
      <c r="O35" s="272">
        <f>Stat.!BW21</f>
        <v>2</v>
      </c>
    </row>
    <row r="36" spans="2:15" x14ac:dyDescent="0.2">
      <c r="B36" s="315" t="str">
        <f>Stat.!BT18</f>
        <v>Plachý Karel</v>
      </c>
      <c r="C36" s="315">
        <f>Stat.!BU18</f>
        <v>4</v>
      </c>
      <c r="F36" s="315" t="str">
        <f>Stat.!BT12</f>
        <v>Kelbler Miloš</v>
      </c>
      <c r="G36" s="272">
        <f>Stat.!BV12</f>
        <v>2</v>
      </c>
      <c r="H36" s="272">
        <f>Stat.!BW12</f>
        <v>1</v>
      </c>
      <c r="I36" s="272">
        <f>Stat.!BX12</f>
        <v>3</v>
      </c>
      <c r="K36" s="272" t="str">
        <f>Stat.!BT12</f>
        <v>Kelbler Miloš</v>
      </c>
      <c r="L36" s="272">
        <f>Stat.!BV12</f>
        <v>2</v>
      </c>
      <c r="N36" s="272" t="str">
        <f>Stat.!BT4</f>
        <v xml:space="preserve">Bastl Josef </v>
      </c>
      <c r="O36" s="272">
        <f>Stat.!BW4</f>
        <v>1</v>
      </c>
    </row>
    <row r="37" spans="2:15" x14ac:dyDescent="0.2">
      <c r="B37" s="315" t="str">
        <f>Stat.!BT21</f>
        <v>Vávrů Radim</v>
      </c>
      <c r="C37" s="315">
        <f>Stat.!BU21</f>
        <v>4</v>
      </c>
      <c r="F37" s="315" t="str">
        <f>Stat.!BT8</f>
        <v xml:space="preserve">Chvátal Pavel </v>
      </c>
      <c r="G37" s="272">
        <f>Stat.!BV8</f>
        <v>2</v>
      </c>
      <c r="H37" s="272">
        <f>Stat.!BW8</f>
        <v>0</v>
      </c>
      <c r="I37" s="272">
        <f>Stat.!BX8</f>
        <v>2</v>
      </c>
      <c r="K37" s="272" t="str">
        <f>Stat.!BT7</f>
        <v>Chvátal Jan</v>
      </c>
      <c r="L37" s="272">
        <f>Stat.!BV7</f>
        <v>1</v>
      </c>
      <c r="N37" s="272" t="str">
        <f>Stat.!BT12</f>
        <v>Kelbler Miloš</v>
      </c>
      <c r="O37" s="272">
        <f>Stat.!BW12</f>
        <v>1</v>
      </c>
    </row>
    <row r="38" spans="2:15" x14ac:dyDescent="0.2">
      <c r="B38" s="315" t="str">
        <f>Stat.!BT20</f>
        <v>Švarc Petr</v>
      </c>
      <c r="C38" s="315">
        <f>Stat.!BU20</f>
        <v>3</v>
      </c>
      <c r="F38" s="315" t="str">
        <f>Stat.!BT9</f>
        <v>Jánský Radek</v>
      </c>
      <c r="G38" s="272">
        <f>Stat.!BV9</f>
        <v>0</v>
      </c>
      <c r="H38" s="272">
        <f>Stat.!BW9</f>
        <v>2</v>
      </c>
      <c r="I38" s="272">
        <f>Stat.!BX9</f>
        <v>2</v>
      </c>
      <c r="K38" s="272" t="str">
        <f>Stat.!BT14</f>
        <v>Kříž Bohuslav</v>
      </c>
      <c r="L38" s="272">
        <f>Stat.!BV14</f>
        <v>1</v>
      </c>
      <c r="N38" s="272" t="str">
        <f>Stat.!BT15</f>
        <v>Kříž Milan</v>
      </c>
      <c r="O38" s="272">
        <f>Stat.!BW15</f>
        <v>1</v>
      </c>
    </row>
    <row r="39" spans="2:15" x14ac:dyDescent="0.2">
      <c r="B39" s="315" t="str">
        <f>Stat.!BT22</f>
        <v>Zejda Vojtěch</v>
      </c>
      <c r="C39" s="315">
        <f>Stat.!BU22</f>
        <v>3</v>
      </c>
      <c r="F39" s="315" t="str">
        <f>Stat.!BT7</f>
        <v>Chvátal Jan</v>
      </c>
      <c r="G39" s="272">
        <f>Stat.!BV7</f>
        <v>1</v>
      </c>
      <c r="H39" s="272">
        <f>Stat.!BW7</f>
        <v>0</v>
      </c>
      <c r="I39" s="272">
        <f>Stat.!BX7</f>
        <v>1</v>
      </c>
      <c r="K39" s="272" t="str">
        <f>Stat.!BT22</f>
        <v>Zejda Vojtěch</v>
      </c>
      <c r="L39" s="272">
        <f>Stat.!BV22</f>
        <v>1</v>
      </c>
      <c r="N39" s="272" t="str">
        <f>Stat.!BT6</f>
        <v>Havlík Petr</v>
      </c>
      <c r="O39" s="272">
        <f>Stat.!BW6</f>
        <v>0</v>
      </c>
    </row>
    <row r="40" spans="2:15" x14ac:dyDescent="0.2">
      <c r="B40" s="315" t="str">
        <f>Stat.!BT7</f>
        <v>Chvátal Jan</v>
      </c>
      <c r="C40" s="315">
        <f>Stat.!BU7</f>
        <v>2</v>
      </c>
      <c r="F40" s="315" t="str">
        <f>Stat.!BT15</f>
        <v>Kříž Milan</v>
      </c>
      <c r="G40" s="272">
        <f>Stat.!BV15</f>
        <v>0</v>
      </c>
      <c r="H40" s="272">
        <f>Stat.!BW15</f>
        <v>1</v>
      </c>
      <c r="I40" s="272">
        <f>Stat.!BX15</f>
        <v>1</v>
      </c>
      <c r="K40" s="272" t="str">
        <f>Stat.!BT6</f>
        <v>Havlík Petr</v>
      </c>
      <c r="L40" s="272">
        <f>Stat.!BV6</f>
        <v>0</v>
      </c>
      <c r="N40" s="272" t="str">
        <f>Stat.!BT7</f>
        <v>Chvátal Jan</v>
      </c>
      <c r="O40" s="272">
        <f>Stat.!BW7</f>
        <v>0</v>
      </c>
    </row>
    <row r="41" spans="2:15" x14ac:dyDescent="0.2">
      <c r="B41" s="315" t="str">
        <f>Stat.!BT11</f>
        <v>Jindra Zdeněk</v>
      </c>
      <c r="C41" s="315">
        <f>Stat.!BU11</f>
        <v>2</v>
      </c>
      <c r="F41" s="315" t="str">
        <f>Stat.!BT22</f>
        <v>Zejda Vojtěch</v>
      </c>
      <c r="G41" s="272">
        <f>Stat.!BV22</f>
        <v>1</v>
      </c>
      <c r="H41" s="272">
        <f>Stat.!BW22</f>
        <v>0</v>
      </c>
      <c r="I41" s="272">
        <f>Stat.!BX22</f>
        <v>1</v>
      </c>
      <c r="K41" s="272" t="str">
        <f>Stat.!BT9</f>
        <v>Jánský Radek</v>
      </c>
      <c r="L41" s="272">
        <f>Stat.!BV9</f>
        <v>0</v>
      </c>
      <c r="N41" s="272" t="str">
        <f>Stat.!BT8</f>
        <v xml:space="preserve">Chvátal Pavel </v>
      </c>
      <c r="O41" s="272">
        <f>Stat.!BW8</f>
        <v>0</v>
      </c>
    </row>
    <row r="42" spans="2:15" x14ac:dyDescent="0.2">
      <c r="B42" s="315" t="str">
        <f>Stat.!BT6</f>
        <v>Havlík Petr</v>
      </c>
      <c r="C42" s="315">
        <f>Stat.!BU6</f>
        <v>2</v>
      </c>
      <c r="F42" s="315" t="str">
        <f>Stat.!BT6</f>
        <v>Havlík Petr</v>
      </c>
      <c r="G42" s="272">
        <f>Stat.!BV6</f>
        <v>0</v>
      </c>
      <c r="H42" s="272">
        <f>Stat.!BW6</f>
        <v>0</v>
      </c>
      <c r="I42" s="272">
        <f>Stat.!BX6</f>
        <v>0</v>
      </c>
      <c r="K42" s="272" t="str">
        <f>Stat.!BT10</f>
        <v>Jindra Pavel</v>
      </c>
      <c r="L42" s="272">
        <f>Stat.!BV10</f>
        <v>0</v>
      </c>
      <c r="N42" s="272" t="str">
        <f>Stat.!BT10</f>
        <v>Jindra Pavel</v>
      </c>
      <c r="O42" s="272">
        <f>Stat.!BW10</f>
        <v>0</v>
      </c>
    </row>
    <row r="43" spans="2:15" x14ac:dyDescent="0.2">
      <c r="B43" s="315" t="str">
        <f>Stat.!BT9</f>
        <v>Jánský Radek</v>
      </c>
      <c r="C43" s="315">
        <f>Stat.!BU9</f>
        <v>2</v>
      </c>
      <c r="F43" s="315" t="str">
        <f>Stat.!BT10</f>
        <v>Jindra Pavel</v>
      </c>
      <c r="G43" s="272">
        <f>Stat.!BV10</f>
        <v>0</v>
      </c>
      <c r="H43" s="272">
        <f>Stat.!BW10</f>
        <v>0</v>
      </c>
      <c r="I43" s="272">
        <f>Stat.!BX10</f>
        <v>0</v>
      </c>
      <c r="K43" s="272" t="str">
        <f>Stat.!BT13</f>
        <v>Krejčí Jiří</v>
      </c>
      <c r="L43" s="272">
        <f>Stat.!BV13</f>
        <v>0</v>
      </c>
      <c r="N43" s="272" t="str">
        <f>Stat.!BT13</f>
        <v>Krejčí Jiří</v>
      </c>
      <c r="O43" s="272">
        <f>Stat.!BW13</f>
        <v>0</v>
      </c>
    </row>
    <row r="44" spans="2:15" x14ac:dyDescent="0.2">
      <c r="B44" s="315" t="str">
        <f>Stat.!BT13</f>
        <v>Krejčí Jiří</v>
      </c>
      <c r="C44" s="315">
        <f>Stat.!BU13</f>
        <v>1</v>
      </c>
      <c r="F44" s="315" t="str">
        <f>Stat.!BT13</f>
        <v>Krejčí Jiří</v>
      </c>
      <c r="G44" s="272">
        <f>Stat.!BV13</f>
        <v>0</v>
      </c>
      <c r="H44" s="272">
        <f>Stat.!BW13</f>
        <v>0</v>
      </c>
      <c r="I44" s="272">
        <f>Stat.!BX13</f>
        <v>0</v>
      </c>
      <c r="K44" s="272" t="str">
        <f>Stat.!BT15</f>
        <v>Kříž Milan</v>
      </c>
      <c r="L44" s="272">
        <f>Stat.!BV15</f>
        <v>0</v>
      </c>
      <c r="N44" s="272" t="str">
        <f>Stat.!BT16</f>
        <v>Nehyba Roman</v>
      </c>
      <c r="O44" s="272">
        <f>Stat.!BW16</f>
        <v>0</v>
      </c>
    </row>
    <row r="45" spans="2:15" x14ac:dyDescent="0.2">
      <c r="B45" s="315" t="str">
        <f>Stat.!BT19</f>
        <v>Přívětivý Josef</v>
      </c>
      <c r="C45" s="315">
        <f>Stat.!BU19</f>
        <v>1</v>
      </c>
      <c r="F45" s="315" t="str">
        <f>Stat.!BT16</f>
        <v>Nehyba Roman</v>
      </c>
      <c r="G45" s="272">
        <f>Stat.!BV16</f>
        <v>0</v>
      </c>
      <c r="H45" s="272">
        <f>Stat.!BW16</f>
        <v>0</v>
      </c>
      <c r="I45" s="272">
        <f>Stat.!BX16</f>
        <v>0</v>
      </c>
      <c r="K45" s="272" t="str">
        <f>Stat.!BT16</f>
        <v>Nehyba Roman</v>
      </c>
      <c r="L45" s="272">
        <f>Stat.!BV16</f>
        <v>0</v>
      </c>
      <c r="N45" s="272" t="str">
        <f>Stat.!BT17</f>
        <v>Novák Vojtěch </v>
      </c>
      <c r="O45" s="272">
        <f>Stat.!BW17</f>
        <v>0</v>
      </c>
    </row>
    <row r="46" spans="2:15" x14ac:dyDescent="0.2">
      <c r="B46" s="315" t="str">
        <f>Stat.!BT10</f>
        <v>Jindra Pavel</v>
      </c>
      <c r="C46" s="315">
        <f>Stat.!BU10</f>
        <v>0</v>
      </c>
      <c r="F46" s="315" t="str">
        <f>Stat.!BT17</f>
        <v>Novák Vojtěch </v>
      </c>
      <c r="G46" s="272">
        <f>Stat.!BV17</f>
        <v>0</v>
      </c>
      <c r="H46" s="272">
        <f>Stat.!BW17</f>
        <v>0</v>
      </c>
      <c r="I46" s="272">
        <f>Stat.!BX17</f>
        <v>0</v>
      </c>
      <c r="K46" s="272" t="str">
        <f>Stat.!BT17</f>
        <v>Novák Vojtěch </v>
      </c>
      <c r="L46" s="272">
        <f>Stat.!BV17</f>
        <v>0</v>
      </c>
      <c r="N46" s="272" t="str">
        <f>Stat.!BT18</f>
        <v>Plachý Karel</v>
      </c>
      <c r="O46" s="272">
        <f>Stat.!BW18</f>
        <v>0</v>
      </c>
    </row>
    <row r="47" spans="2:15" x14ac:dyDescent="0.2">
      <c r="B47" s="315" t="str">
        <f>Stat.!BT16</f>
        <v>Nehyba Roman</v>
      </c>
      <c r="C47" s="315">
        <f>Stat.!BU16</f>
        <v>0</v>
      </c>
      <c r="F47" s="315" t="str">
        <f>Stat.!BT18</f>
        <v>Plachý Karel</v>
      </c>
      <c r="G47" s="272">
        <f>Stat.!BV18</f>
        <v>0</v>
      </c>
      <c r="H47" s="272">
        <f>Stat.!BW18</f>
        <v>0</v>
      </c>
      <c r="I47" s="272">
        <f>Stat.!BX18</f>
        <v>0</v>
      </c>
      <c r="K47" s="272" t="str">
        <f>Stat.!BT18</f>
        <v>Plachý Karel</v>
      </c>
      <c r="L47" s="272">
        <f>Stat.!BV18</f>
        <v>0</v>
      </c>
      <c r="N47" s="272" t="str">
        <f>Stat.!BT19</f>
        <v>Přívětivý Josef</v>
      </c>
      <c r="O47" s="272">
        <f>Stat.!BW19</f>
        <v>0</v>
      </c>
    </row>
    <row r="48" spans="2:15" x14ac:dyDescent="0.2">
      <c r="B48" s="315" t="str">
        <f>Stat.!BT17</f>
        <v>Novák Vojtěch </v>
      </c>
      <c r="C48" s="315">
        <f>Stat.!BU17</f>
        <v>0</v>
      </c>
      <c r="F48" s="315" t="str">
        <f>Stat.!BT19</f>
        <v>Přívětivý Josef</v>
      </c>
      <c r="G48" s="272">
        <f>Stat.!BV19</f>
        <v>0</v>
      </c>
      <c r="H48" s="272">
        <f>Stat.!BW19</f>
        <v>0</v>
      </c>
      <c r="I48" s="272">
        <f>Stat.!BX19</f>
        <v>0</v>
      </c>
      <c r="K48" s="272" t="str">
        <f>Stat.!BT19</f>
        <v>Přívětivý Josef</v>
      </c>
      <c r="L48" s="272">
        <f>Stat.!BV19</f>
        <v>0</v>
      </c>
      <c r="N48" s="272" t="str">
        <f>Stat.!BT22</f>
        <v>Zejda Vojtěch</v>
      </c>
      <c r="O48" s="272">
        <f>Stat.!BW22</f>
        <v>0</v>
      </c>
    </row>
    <row r="50" spans="2:15" ht="18" x14ac:dyDescent="0.25">
      <c r="B50" s="164" t="s">
        <v>12</v>
      </c>
    </row>
    <row r="52" spans="2:15" x14ac:dyDescent="0.2">
      <c r="B52" s="272" t="s">
        <v>16</v>
      </c>
      <c r="C52" s="272" t="s">
        <v>207</v>
      </c>
      <c r="E52" s="313"/>
      <c r="F52" s="272" t="s">
        <v>16</v>
      </c>
      <c r="G52" s="314" t="s">
        <v>208</v>
      </c>
      <c r="H52" s="314" t="s">
        <v>196</v>
      </c>
      <c r="I52" s="272" t="s">
        <v>42</v>
      </c>
      <c r="K52" s="272" t="s">
        <v>16</v>
      </c>
      <c r="L52" s="272" t="s">
        <v>208</v>
      </c>
      <c r="N52" s="272" t="s">
        <v>16</v>
      </c>
      <c r="O52" s="272" t="s">
        <v>196</v>
      </c>
    </row>
    <row r="53" spans="2:15" x14ac:dyDescent="0.2">
      <c r="B53" s="315" t="str">
        <f>Stat.!CB4</f>
        <v xml:space="preserve">Bastl Josef </v>
      </c>
      <c r="C53" s="272">
        <f>Stat.!CC4</f>
        <v>18</v>
      </c>
      <c r="F53" s="272" t="str">
        <f>Stat.!CB5</f>
        <v>Bastl Pavel</v>
      </c>
      <c r="G53" s="272">
        <f>Stat.!CD5</f>
        <v>29</v>
      </c>
      <c r="H53" s="272">
        <f>Stat.!CE5</f>
        <v>10</v>
      </c>
      <c r="I53" s="272">
        <f>Stat.!CF5</f>
        <v>39</v>
      </c>
      <c r="K53" s="272" t="str">
        <f>Stat.!CB5</f>
        <v>Bastl Pavel</v>
      </c>
      <c r="L53" s="272">
        <f>Stat.!CD5</f>
        <v>29</v>
      </c>
      <c r="N53" s="272" t="str">
        <f>Stat.!CB20</f>
        <v>Švarc Petr</v>
      </c>
      <c r="O53" s="272">
        <f>Stat.!CE20</f>
        <v>17</v>
      </c>
    </row>
    <row r="54" spans="2:15" x14ac:dyDescent="0.2">
      <c r="B54" s="315" t="str">
        <f>Stat.!CB5</f>
        <v>Bastl Pavel</v>
      </c>
      <c r="C54" s="272">
        <f>Stat.!CC5</f>
        <v>18</v>
      </c>
      <c r="F54" s="272" t="str">
        <f>Stat.!CB20</f>
        <v>Švarc Petr</v>
      </c>
      <c r="G54" s="272">
        <f>Stat.!CD20</f>
        <v>15</v>
      </c>
      <c r="H54" s="272">
        <f>Stat.!CE20</f>
        <v>17</v>
      </c>
      <c r="I54" s="272">
        <f>Stat.!CF20</f>
        <v>32</v>
      </c>
      <c r="K54" s="272" t="str">
        <f>Stat.!CB20</f>
        <v>Švarc Petr</v>
      </c>
      <c r="L54" s="272">
        <f>Stat.!CD20</f>
        <v>15</v>
      </c>
      <c r="N54" s="272" t="str">
        <f>Stat.!CB7</f>
        <v>Chvátal Jan</v>
      </c>
      <c r="O54" s="272">
        <f>Stat.!CE7</f>
        <v>13</v>
      </c>
    </row>
    <row r="55" spans="2:15" x14ac:dyDescent="0.2">
      <c r="B55" s="315" t="str">
        <f>Stat.!CB8</f>
        <v xml:space="preserve">Chvátal Pavel </v>
      </c>
      <c r="C55" s="272">
        <f>Stat.!CC8</f>
        <v>18</v>
      </c>
      <c r="F55" s="272" t="str">
        <f>Stat.!CB21</f>
        <v>Vávrů Radim</v>
      </c>
      <c r="G55" s="272">
        <f>Stat.!CD21</f>
        <v>14</v>
      </c>
      <c r="H55" s="272">
        <f>Stat.!CE21</f>
        <v>8</v>
      </c>
      <c r="I55" s="272">
        <f>Stat.!CF21</f>
        <v>22</v>
      </c>
      <c r="K55" s="272" t="str">
        <f>Stat.!CB21</f>
        <v>Vávrů Radim</v>
      </c>
      <c r="L55" s="272">
        <f>Stat.!CD21</f>
        <v>14</v>
      </c>
      <c r="N55" s="272" t="str">
        <f>Stat.!CB5</f>
        <v>Bastl Pavel</v>
      </c>
      <c r="O55" s="272">
        <f>Stat.!CE5</f>
        <v>10</v>
      </c>
    </row>
    <row r="56" spans="2:15" x14ac:dyDescent="0.2">
      <c r="B56" s="315" t="str">
        <f>Stat.!CB12</f>
        <v>Kelbler Miloš</v>
      </c>
      <c r="C56" s="272">
        <f>Stat.!CC12</f>
        <v>18</v>
      </c>
      <c r="F56" s="272" t="str">
        <f>Stat.!CB4</f>
        <v xml:space="preserve">Bastl Josef </v>
      </c>
      <c r="G56" s="272">
        <f>Stat.!CD4</f>
        <v>12</v>
      </c>
      <c r="H56" s="272">
        <f>Stat.!CE4</f>
        <v>8</v>
      </c>
      <c r="I56" s="272">
        <f>Stat.!CF4</f>
        <v>20</v>
      </c>
      <c r="K56" s="272" t="str">
        <f>Stat.!CB4</f>
        <v xml:space="preserve">Bastl Josef </v>
      </c>
      <c r="L56" s="272">
        <f>Stat.!CD4</f>
        <v>12</v>
      </c>
      <c r="N56" s="272" t="str">
        <f>Stat.!CB4</f>
        <v xml:space="preserve">Bastl Josef </v>
      </c>
      <c r="O56" s="272">
        <f>Stat.!CE4</f>
        <v>8</v>
      </c>
    </row>
    <row r="57" spans="2:15" x14ac:dyDescent="0.2">
      <c r="B57" s="315" t="str">
        <f>Stat.!CB15</f>
        <v>Kříž Milan</v>
      </c>
      <c r="C57" s="272">
        <f>Stat.!CC15</f>
        <v>18</v>
      </c>
      <c r="F57" s="272" t="str">
        <f>Stat.!CB7</f>
        <v>Chvátal Jan</v>
      </c>
      <c r="G57" s="272">
        <f>Stat.!CD7</f>
        <v>5</v>
      </c>
      <c r="H57" s="272">
        <f>Stat.!CE7</f>
        <v>13</v>
      </c>
      <c r="I57" s="272">
        <f>Stat.!CF7</f>
        <v>18</v>
      </c>
      <c r="K57" s="272" t="str">
        <f>Stat.!CB9</f>
        <v>Jánský Radek</v>
      </c>
      <c r="L57" s="272">
        <f>Stat.!CD9</f>
        <v>11</v>
      </c>
      <c r="N57" s="272" t="str">
        <f>Stat.!CB12</f>
        <v>Kelbler Miloš</v>
      </c>
      <c r="O57" s="272">
        <f>Stat.!CE12</f>
        <v>8</v>
      </c>
    </row>
    <row r="58" spans="2:15" x14ac:dyDescent="0.2">
      <c r="B58" s="315" t="str">
        <f>Stat.!CB21</f>
        <v>Vávrů Radim</v>
      </c>
      <c r="C58" s="272">
        <f>Stat.!CC21</f>
        <v>18</v>
      </c>
      <c r="F58" s="272" t="str">
        <f>Stat.!CB9</f>
        <v>Jánský Radek</v>
      </c>
      <c r="G58" s="272">
        <f>Stat.!CD9</f>
        <v>11</v>
      </c>
      <c r="H58" s="272">
        <f>Stat.!CE9</f>
        <v>4</v>
      </c>
      <c r="I58" s="272">
        <f>Stat.!CF9</f>
        <v>15</v>
      </c>
      <c r="K58" s="272" t="str">
        <f>Stat.!CB15</f>
        <v>Kříž Milan</v>
      </c>
      <c r="L58" s="272">
        <f>Stat.!CD15</f>
        <v>9</v>
      </c>
      <c r="N58" s="272" t="str">
        <f>Stat.!CB18</f>
        <v>Plachý Karel</v>
      </c>
      <c r="O58" s="272">
        <f>Stat.!CE18</f>
        <v>8</v>
      </c>
    </row>
    <row r="59" spans="2:15" x14ac:dyDescent="0.2">
      <c r="B59" s="315" t="str">
        <f>Stat.!CB18</f>
        <v>Plachý Karel</v>
      </c>
      <c r="C59" s="272">
        <f>Stat.!CC18</f>
        <v>17</v>
      </c>
      <c r="F59" s="272" t="str">
        <f>Stat.!CB12</f>
        <v>Kelbler Miloš</v>
      </c>
      <c r="G59" s="272">
        <f>Stat.!CD12</f>
        <v>7</v>
      </c>
      <c r="H59" s="272">
        <f>Stat.!CE12</f>
        <v>8</v>
      </c>
      <c r="I59" s="272">
        <f>Stat.!CF12</f>
        <v>15</v>
      </c>
      <c r="K59" s="272" t="str">
        <f>Stat.!CB12</f>
        <v>Kelbler Miloš</v>
      </c>
      <c r="L59" s="272">
        <f>Stat.!CD12</f>
        <v>7</v>
      </c>
      <c r="N59" s="272" t="str">
        <f>Stat.!CB21</f>
        <v>Vávrů Radim</v>
      </c>
      <c r="O59" s="272">
        <f>Stat.!CE21</f>
        <v>8</v>
      </c>
    </row>
    <row r="60" spans="2:15" x14ac:dyDescent="0.2">
      <c r="B60" s="315" t="str">
        <f>Stat.!CB7</f>
        <v>Chvátal Jan</v>
      </c>
      <c r="C60" s="272">
        <f>Stat.!CC7</f>
        <v>16</v>
      </c>
      <c r="F60" s="272" t="str">
        <f>Stat.!CB15</f>
        <v>Kříž Milan</v>
      </c>
      <c r="G60" s="272">
        <f>Stat.!CD15</f>
        <v>9</v>
      </c>
      <c r="H60" s="272">
        <f>Stat.!CE15</f>
        <v>5</v>
      </c>
      <c r="I60" s="272">
        <f>Stat.!CF15</f>
        <v>14</v>
      </c>
      <c r="K60" s="272" t="str">
        <f>Stat.!CB22</f>
        <v>Zejda Vojtěch</v>
      </c>
      <c r="L60" s="272">
        <f>Stat.!CD22</f>
        <v>6</v>
      </c>
      <c r="N60" s="272" t="str">
        <f>Stat.!CB14</f>
        <v>Kříž Bohuslav</v>
      </c>
      <c r="O60" s="272">
        <f>Stat.!CE14</f>
        <v>7</v>
      </c>
    </row>
    <row r="61" spans="2:15" x14ac:dyDescent="0.2">
      <c r="B61" s="315" t="str">
        <f>Stat.!CB14</f>
        <v>Kříž Bohuslav</v>
      </c>
      <c r="C61" s="272">
        <f>Stat.!CC14</f>
        <v>16</v>
      </c>
      <c r="F61" s="272" t="str">
        <f>Stat.!CB22</f>
        <v>Zejda Vojtěch</v>
      </c>
      <c r="G61" s="272">
        <f>Stat.!CD22</f>
        <v>6</v>
      </c>
      <c r="H61" s="272">
        <f>Stat.!CE22</f>
        <v>7</v>
      </c>
      <c r="I61" s="272">
        <f>Stat.!CF22</f>
        <v>13</v>
      </c>
      <c r="K61" s="272" t="str">
        <f>Stat.!CB7</f>
        <v>Chvátal Jan</v>
      </c>
      <c r="L61" s="272">
        <f>Stat.!CD7</f>
        <v>5</v>
      </c>
      <c r="N61" s="272" t="str">
        <f>Stat.!CB22</f>
        <v>Zejda Vojtěch</v>
      </c>
      <c r="O61" s="272">
        <f>Stat.!CE22</f>
        <v>7</v>
      </c>
    </row>
    <row r="62" spans="2:15" x14ac:dyDescent="0.2">
      <c r="B62" s="315" t="str">
        <f>Stat.!CB20</f>
        <v>Švarc Petr</v>
      </c>
      <c r="C62" s="272">
        <f>Stat.!CC20</f>
        <v>16</v>
      </c>
      <c r="F62" s="272" t="str">
        <f>Stat.!CB14</f>
        <v>Kříž Bohuslav</v>
      </c>
      <c r="G62" s="272">
        <f>Stat.!CD14</f>
        <v>3</v>
      </c>
      <c r="H62" s="272">
        <f>Stat.!CE14</f>
        <v>7</v>
      </c>
      <c r="I62" s="272">
        <f>Stat.!CF14</f>
        <v>10</v>
      </c>
      <c r="K62" s="272" t="str">
        <f>Stat.!CB8</f>
        <v xml:space="preserve">Chvátal Pavel </v>
      </c>
      <c r="L62" s="272">
        <f>Stat.!CD8</f>
        <v>3</v>
      </c>
      <c r="N62" s="272" t="str">
        <f>Stat.!CB15</f>
        <v>Kříž Milan</v>
      </c>
      <c r="O62" s="272">
        <f>Stat.!CE15</f>
        <v>5</v>
      </c>
    </row>
    <row r="63" spans="2:15" x14ac:dyDescent="0.2">
      <c r="B63" s="315" t="str">
        <f>Stat.!CB22</f>
        <v>Zejda Vojtěch</v>
      </c>
      <c r="C63" s="272">
        <f>Stat.!CC22</f>
        <v>16</v>
      </c>
      <c r="F63" s="272" t="str">
        <f>Stat.!CB18</f>
        <v>Plachý Karel</v>
      </c>
      <c r="G63" s="272">
        <f>Stat.!CD18</f>
        <v>1</v>
      </c>
      <c r="H63" s="272">
        <f>Stat.!CE18</f>
        <v>8</v>
      </c>
      <c r="I63" s="272">
        <f>Stat.!CF18</f>
        <v>9</v>
      </c>
      <c r="K63" s="272" t="str">
        <f>Stat.!CB14</f>
        <v>Kříž Bohuslav</v>
      </c>
      <c r="L63" s="272">
        <f>Stat.!CD14</f>
        <v>3</v>
      </c>
      <c r="N63" s="272" t="str">
        <f>Stat.!CB9</f>
        <v>Jánský Radek</v>
      </c>
      <c r="O63" s="272">
        <f>Stat.!CE9</f>
        <v>4</v>
      </c>
    </row>
    <row r="64" spans="2:15" x14ac:dyDescent="0.2">
      <c r="B64" s="315" t="str">
        <f>Stat.!CB6</f>
        <v>Havlík Petr</v>
      </c>
      <c r="C64" s="272">
        <f>Stat.!CC6</f>
        <v>15</v>
      </c>
      <c r="F64" s="272" t="str">
        <f>Stat.!CB8</f>
        <v xml:space="preserve">Chvátal Pavel </v>
      </c>
      <c r="G64" s="272">
        <f>Stat.!CD8</f>
        <v>3</v>
      </c>
      <c r="H64" s="272">
        <f>Stat.!CE8</f>
        <v>3</v>
      </c>
      <c r="I64" s="272">
        <f>Stat.!CF8</f>
        <v>6</v>
      </c>
      <c r="K64" s="272" t="str">
        <f>Stat.!CB11</f>
        <v>Jindra Zdeněk</v>
      </c>
      <c r="L64" s="272">
        <f>Stat.!CD11</f>
        <v>2</v>
      </c>
      <c r="N64" s="272" t="str">
        <f>Stat.!CB8</f>
        <v xml:space="preserve">Chvátal Pavel </v>
      </c>
      <c r="O64" s="272">
        <f>Stat.!CE8</f>
        <v>3</v>
      </c>
    </row>
    <row r="65" spans="2:15" x14ac:dyDescent="0.2">
      <c r="B65" s="315" t="str">
        <f>Stat.!CB9</f>
        <v>Jánský Radek</v>
      </c>
      <c r="C65" s="272">
        <f>Stat.!CC9</f>
        <v>15</v>
      </c>
      <c r="F65" s="272" t="str">
        <f>Stat.!CB16</f>
        <v>Nehyba Roman</v>
      </c>
      <c r="G65" s="272">
        <f>Stat.!CD16</f>
        <v>2</v>
      </c>
      <c r="H65" s="272">
        <f>Stat.!CE16</f>
        <v>3</v>
      </c>
      <c r="I65" s="272">
        <f>Stat.!CF16</f>
        <v>5</v>
      </c>
      <c r="K65" s="272" t="str">
        <f>Stat.!CB16</f>
        <v>Nehyba Roman</v>
      </c>
      <c r="L65" s="272">
        <f>Stat.!CD16</f>
        <v>2</v>
      </c>
      <c r="N65" s="272" t="str">
        <f>Stat.!CB16</f>
        <v>Nehyba Roman</v>
      </c>
      <c r="O65" s="272">
        <f>Stat.!CE16</f>
        <v>3</v>
      </c>
    </row>
    <row r="66" spans="2:15" x14ac:dyDescent="0.2">
      <c r="B66" s="315" t="str">
        <f>Stat.!CB16</f>
        <v>Nehyba Roman</v>
      </c>
      <c r="C66" s="272">
        <f>Stat.!CC16</f>
        <v>6</v>
      </c>
      <c r="F66" s="272" t="str">
        <f>Stat.!CB11</f>
        <v>Jindra Zdeněk</v>
      </c>
      <c r="G66" s="272">
        <f>Stat.!CD11</f>
        <v>2</v>
      </c>
      <c r="H66" s="272">
        <f>Stat.!CE11</f>
        <v>2</v>
      </c>
      <c r="I66" s="272">
        <f>Stat.!CF11</f>
        <v>4</v>
      </c>
      <c r="K66" s="272" t="str">
        <f>Stat.!CB10</f>
        <v>Jindra Pavel</v>
      </c>
      <c r="L66" s="272">
        <f>Stat.!CD10</f>
        <v>1</v>
      </c>
      <c r="N66" s="272" t="str">
        <f>Stat.!CB11</f>
        <v>Jindra Zdeněk</v>
      </c>
      <c r="O66" s="272">
        <f>Stat.!CE11</f>
        <v>2</v>
      </c>
    </row>
    <row r="67" spans="2:15" x14ac:dyDescent="0.2">
      <c r="B67" s="315" t="str">
        <f>Stat.!CB13</f>
        <v>Krejčí Jiří</v>
      </c>
      <c r="C67" s="272">
        <f>Stat.!CC13</f>
        <v>4</v>
      </c>
      <c r="F67" s="272" t="str">
        <f>Stat.!CB10</f>
        <v>Jindra Pavel</v>
      </c>
      <c r="G67" s="272">
        <f>Stat.!CD10</f>
        <v>1</v>
      </c>
      <c r="H67" s="272">
        <f>Stat.!CE10</f>
        <v>0</v>
      </c>
      <c r="I67" s="272">
        <f>Stat.!CF10</f>
        <v>1</v>
      </c>
      <c r="K67" s="272" t="str">
        <f>Stat.!CB13</f>
        <v>Krejčí Jiří</v>
      </c>
      <c r="L67" s="272">
        <f>Stat.!CD13</f>
        <v>1</v>
      </c>
      <c r="N67" s="272" t="str">
        <f>Stat.!CB6</f>
        <v>Havlík Petr</v>
      </c>
      <c r="O67" s="272">
        <f>Stat.!CE6</f>
        <v>0</v>
      </c>
    </row>
    <row r="68" spans="2:15" x14ac:dyDescent="0.2">
      <c r="B68" s="315" t="str">
        <f>Stat.!CB10</f>
        <v>Jindra Pavel</v>
      </c>
      <c r="C68" s="272">
        <f>Stat.!CC10</f>
        <v>2</v>
      </c>
      <c r="F68" s="272" t="str">
        <f>Stat.!CB13</f>
        <v>Krejčí Jiří</v>
      </c>
      <c r="G68" s="272">
        <f>Stat.!CD13</f>
        <v>1</v>
      </c>
      <c r="H68" s="272">
        <f>Stat.!CE13</f>
        <v>0</v>
      </c>
      <c r="I68" s="272">
        <f>Stat.!CF13</f>
        <v>1</v>
      </c>
      <c r="K68" s="272" t="str">
        <f>Stat.!CB18</f>
        <v>Plachý Karel</v>
      </c>
      <c r="L68" s="272">
        <f>Stat.!CD18</f>
        <v>1</v>
      </c>
      <c r="N68" s="272" t="str">
        <f>Stat.!CB10</f>
        <v>Jindra Pavel</v>
      </c>
      <c r="O68" s="272">
        <f>Stat.!CE10</f>
        <v>0</v>
      </c>
    </row>
    <row r="69" spans="2:15" x14ac:dyDescent="0.2">
      <c r="B69" s="315" t="str">
        <f>Stat.!CB11</f>
        <v>Jindra Zdeněk</v>
      </c>
      <c r="C69" s="272">
        <f>Stat.!CC11</f>
        <v>2</v>
      </c>
      <c r="F69" s="272" t="str">
        <f>Stat.!CB6</f>
        <v>Havlík Petr</v>
      </c>
      <c r="G69" s="272">
        <f>Stat.!CD6</f>
        <v>0</v>
      </c>
      <c r="H69" s="272">
        <f>Stat.!CE6</f>
        <v>0</v>
      </c>
      <c r="I69" s="272">
        <f>Stat.!CF6</f>
        <v>0</v>
      </c>
      <c r="K69" s="272" t="str">
        <f>Stat.!CB6</f>
        <v>Havlík Petr</v>
      </c>
      <c r="L69" s="272">
        <f>Stat.!CD6</f>
        <v>0</v>
      </c>
      <c r="N69" s="272" t="str">
        <f>Stat.!CB13</f>
        <v>Krejčí Jiří</v>
      </c>
      <c r="O69" s="272">
        <f>Stat.!CE13</f>
        <v>0</v>
      </c>
    </row>
    <row r="70" spans="2:15" x14ac:dyDescent="0.2">
      <c r="B70" s="315" t="str">
        <f>Stat.!CB19</f>
        <v>Přívětivý Josef</v>
      </c>
      <c r="C70" s="272">
        <f>Stat.!CC19</f>
        <v>1</v>
      </c>
      <c r="F70" s="272" t="str">
        <f>Stat.!CB17</f>
        <v>Novák Vojtěch </v>
      </c>
      <c r="G70" s="272">
        <f>Stat.!CD17</f>
        <v>0</v>
      </c>
      <c r="H70" s="272">
        <f>Stat.!CE17</f>
        <v>0</v>
      </c>
      <c r="I70" s="272">
        <f>Stat.!CF17</f>
        <v>0</v>
      </c>
      <c r="K70" s="272" t="str">
        <f>Stat.!CB17</f>
        <v>Novák Vojtěch </v>
      </c>
      <c r="L70" s="272">
        <f>Stat.!CD17</f>
        <v>0</v>
      </c>
      <c r="N70" s="272" t="str">
        <f>Stat.!CB17</f>
        <v>Novák Vojtěch </v>
      </c>
      <c r="O70" s="272">
        <f>Stat.!CE17</f>
        <v>0</v>
      </c>
    </row>
    <row r="71" spans="2:15" x14ac:dyDescent="0.2">
      <c r="B71" s="315" t="str">
        <f>Stat.!CB17</f>
        <v>Novák Vojtěch </v>
      </c>
      <c r="C71" s="272">
        <f>Stat.!CC17</f>
        <v>0</v>
      </c>
      <c r="F71" s="272" t="str">
        <f>Stat.!CB19</f>
        <v>Přívětivý Josef</v>
      </c>
      <c r="G71" s="272">
        <f>Stat.!CD19</f>
        <v>0</v>
      </c>
      <c r="H71" s="272">
        <f>Stat.!CE19</f>
        <v>0</v>
      </c>
      <c r="I71" s="272">
        <f>Stat.!CF19</f>
        <v>0</v>
      </c>
      <c r="K71" s="272" t="str">
        <f>Stat.!CB19</f>
        <v>Přívětivý Josef</v>
      </c>
      <c r="L71" s="272">
        <f>Stat.!CD19</f>
        <v>0</v>
      </c>
      <c r="N71" s="272" t="str">
        <f>Stat.!CB19</f>
        <v>Přívětivý Josef</v>
      </c>
      <c r="O71" s="272">
        <f>Stat.!CE19</f>
        <v>0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45A32-C7F1-489C-9608-3615479351E0}">
  <dimension ref="A1:B57"/>
  <sheetViews>
    <sheetView workbookViewId="0">
      <selection activeCell="N26" sqref="N26"/>
    </sheetView>
  </sheetViews>
  <sheetFormatPr defaultRowHeight="12.75" x14ac:dyDescent="0.2"/>
  <cols>
    <col min="1" max="1" width="49.140625" customWidth="1"/>
    <col min="2" max="2" width="36" customWidth="1"/>
  </cols>
  <sheetData>
    <row r="1" spans="1:2" ht="13.5" thickBot="1" x14ac:dyDescent="0.25"/>
    <row r="2" spans="1:2" ht="16.5" thickBot="1" x14ac:dyDescent="0.25">
      <c r="A2" s="316" t="s">
        <v>209</v>
      </c>
      <c r="B2" s="317" t="s">
        <v>210</v>
      </c>
    </row>
    <row r="3" spans="1:2" ht="16.5" thickBot="1" x14ac:dyDescent="0.25">
      <c r="A3" s="316" t="s">
        <v>122</v>
      </c>
      <c r="B3" s="317" t="s">
        <v>211</v>
      </c>
    </row>
    <row r="4" spans="1:2" ht="16.5" thickBot="1" x14ac:dyDescent="0.25">
      <c r="A4" s="316" t="s">
        <v>212</v>
      </c>
      <c r="B4" s="317" t="s">
        <v>134</v>
      </c>
    </row>
    <row r="5" spans="1:2" ht="16.5" thickBot="1" x14ac:dyDescent="0.25">
      <c r="A5" s="316" t="s">
        <v>213</v>
      </c>
      <c r="B5" s="317" t="s">
        <v>137</v>
      </c>
    </row>
    <row r="6" spans="1:2" ht="13.5" thickBot="1" x14ac:dyDescent="0.25"/>
    <row r="7" spans="1:2" ht="16.5" thickBot="1" x14ac:dyDescent="0.25">
      <c r="A7" s="316" t="s">
        <v>214</v>
      </c>
      <c r="B7" s="317" t="s">
        <v>215</v>
      </c>
    </row>
    <row r="8" spans="1:2" ht="16.5" thickBot="1" x14ac:dyDescent="0.25">
      <c r="A8" s="316" t="s">
        <v>216</v>
      </c>
      <c r="B8" s="317" t="s">
        <v>217</v>
      </c>
    </row>
    <row r="9" spans="1:2" ht="16.5" thickBot="1" x14ac:dyDescent="0.25">
      <c r="A9" s="316" t="s">
        <v>218</v>
      </c>
      <c r="B9" s="317" t="s">
        <v>219</v>
      </c>
    </row>
    <row r="10" spans="1:2" ht="16.5" thickBot="1" x14ac:dyDescent="0.25">
      <c r="A10" s="318" t="s">
        <v>220</v>
      </c>
      <c r="B10" s="317" t="s">
        <v>221</v>
      </c>
    </row>
    <row r="12" spans="1:2" ht="13.5" thickBot="1" x14ac:dyDescent="0.25"/>
    <row r="13" spans="1:2" ht="16.5" thickBot="1" x14ac:dyDescent="0.25">
      <c r="A13" s="316" t="s">
        <v>222</v>
      </c>
      <c r="B13" s="317" t="s">
        <v>223</v>
      </c>
    </row>
    <row r="14" spans="1:2" ht="16.5" thickBot="1" x14ac:dyDescent="0.25">
      <c r="A14" s="316" t="s">
        <v>224</v>
      </c>
      <c r="B14" s="317" t="s">
        <v>225</v>
      </c>
    </row>
    <row r="15" spans="1:2" ht="16.5" thickBot="1" x14ac:dyDescent="0.25">
      <c r="A15" s="316" t="s">
        <v>226</v>
      </c>
      <c r="B15" s="317" t="s">
        <v>227</v>
      </c>
    </row>
    <row r="16" spans="1:2" ht="16.5" thickBot="1" x14ac:dyDescent="0.25">
      <c r="A16" s="316" t="s">
        <v>228</v>
      </c>
      <c r="B16" s="317" t="s">
        <v>229</v>
      </c>
    </row>
    <row r="18" spans="1:2" ht="13.5" thickBot="1" x14ac:dyDescent="0.25"/>
    <row r="19" spans="1:2" ht="16.5" thickBot="1" x14ac:dyDescent="0.25">
      <c r="A19" s="316" t="s">
        <v>230</v>
      </c>
      <c r="B19" s="317" t="s">
        <v>231</v>
      </c>
    </row>
    <row r="20" spans="1:2" ht="16.5" thickBot="1" x14ac:dyDescent="0.25">
      <c r="A20" s="316" t="s">
        <v>232</v>
      </c>
      <c r="B20" s="317" t="s">
        <v>233</v>
      </c>
    </row>
    <row r="21" spans="1:2" ht="16.5" thickBot="1" x14ac:dyDescent="0.25">
      <c r="A21" s="316" t="s">
        <v>234</v>
      </c>
      <c r="B21" s="317" t="s">
        <v>235</v>
      </c>
    </row>
    <row r="22" spans="1:2" ht="16.5" thickBot="1" x14ac:dyDescent="0.25">
      <c r="A22" s="316" t="s">
        <v>236</v>
      </c>
      <c r="B22" s="317" t="s">
        <v>237</v>
      </c>
    </row>
    <row r="24" spans="1:2" ht="13.5" thickBot="1" x14ac:dyDescent="0.25"/>
    <row r="25" spans="1:2" ht="16.5" thickBot="1" x14ac:dyDescent="0.25">
      <c r="A25" s="316" t="s">
        <v>238</v>
      </c>
      <c r="B25" s="317" t="s">
        <v>239</v>
      </c>
    </row>
    <row r="26" spans="1:2" ht="16.5" thickBot="1" x14ac:dyDescent="0.25">
      <c r="A26" s="316" t="s">
        <v>240</v>
      </c>
      <c r="B26" s="317" t="s">
        <v>241</v>
      </c>
    </row>
    <row r="27" spans="1:2" ht="16.5" thickBot="1" x14ac:dyDescent="0.25">
      <c r="A27" s="316" t="s">
        <v>242</v>
      </c>
      <c r="B27" s="317" t="s">
        <v>243</v>
      </c>
    </row>
    <row r="28" spans="1:2" ht="16.5" thickBot="1" x14ac:dyDescent="0.25">
      <c r="A28" s="316" t="s">
        <v>244</v>
      </c>
      <c r="B28" s="317" t="s">
        <v>245</v>
      </c>
    </row>
    <row r="30" spans="1:2" ht="13.5" thickBot="1" x14ac:dyDescent="0.25"/>
    <row r="31" spans="1:2" ht="16.5" thickBot="1" x14ac:dyDescent="0.25">
      <c r="A31" s="316" t="s">
        <v>246</v>
      </c>
      <c r="B31" s="317" t="s">
        <v>247</v>
      </c>
    </row>
    <row r="32" spans="1:2" ht="16.5" thickBot="1" x14ac:dyDescent="0.25">
      <c r="A32" s="316" t="s">
        <v>248</v>
      </c>
      <c r="B32" s="317" t="s">
        <v>249</v>
      </c>
    </row>
    <row r="33" spans="1:2" ht="16.5" thickBot="1" x14ac:dyDescent="0.25">
      <c r="A33" s="316" t="s">
        <v>250</v>
      </c>
      <c r="B33" s="317" t="s">
        <v>251</v>
      </c>
    </row>
    <row r="34" spans="1:2" ht="16.5" thickBot="1" x14ac:dyDescent="0.25">
      <c r="A34" s="316" t="s">
        <v>252</v>
      </c>
      <c r="B34" s="317" t="s">
        <v>253</v>
      </c>
    </row>
    <row r="37" spans="1:2" ht="13.5" thickBot="1" x14ac:dyDescent="0.25">
      <c r="A37" t="s">
        <v>254</v>
      </c>
    </row>
    <row r="38" spans="1:2" ht="16.5" thickBot="1" x14ac:dyDescent="0.25">
      <c r="A38" s="316" t="s">
        <v>255</v>
      </c>
      <c r="B38" s="317" t="s">
        <v>256</v>
      </c>
    </row>
    <row r="39" spans="1:2" ht="16.5" thickBot="1" x14ac:dyDescent="0.25">
      <c r="A39" s="316" t="s">
        <v>257</v>
      </c>
      <c r="B39" s="317" t="s">
        <v>258</v>
      </c>
    </row>
    <row r="40" spans="1:2" x14ac:dyDescent="0.2">
      <c r="A40" t="s">
        <v>259</v>
      </c>
    </row>
    <row r="43" spans="1:2" ht="13.5" thickBot="1" x14ac:dyDescent="0.25">
      <c r="A43" t="s">
        <v>260</v>
      </c>
    </row>
    <row r="44" spans="1:2" ht="16.5" thickBot="1" x14ac:dyDescent="0.25">
      <c r="A44" s="319" t="s">
        <v>261</v>
      </c>
      <c r="B44" s="320" t="s">
        <v>262</v>
      </c>
    </row>
    <row r="45" spans="1:2" ht="32.25" thickBot="1" x14ac:dyDescent="0.25">
      <c r="A45" s="321" t="s">
        <v>263</v>
      </c>
      <c r="B45" s="322" t="s">
        <v>264</v>
      </c>
    </row>
    <row r="46" spans="1:2" ht="16.5" thickBot="1" x14ac:dyDescent="0.25">
      <c r="A46" s="321" t="s">
        <v>124</v>
      </c>
      <c r="B46" s="322" t="s">
        <v>265</v>
      </c>
    </row>
    <row r="47" spans="1:2" ht="16.5" thickBot="1" x14ac:dyDescent="0.25">
      <c r="A47" s="321" t="s">
        <v>266</v>
      </c>
      <c r="B47" s="322" t="s">
        <v>267</v>
      </c>
    </row>
    <row r="50" spans="1:2" ht="13.5" thickBot="1" x14ac:dyDescent="0.25"/>
    <row r="51" spans="1:2" ht="16.5" thickBot="1" x14ac:dyDescent="0.25">
      <c r="A51" s="316" t="s">
        <v>268</v>
      </c>
      <c r="B51" s="317" t="s">
        <v>269</v>
      </c>
    </row>
    <row r="52" spans="1:2" x14ac:dyDescent="0.2">
      <c r="A52" t="s">
        <v>270</v>
      </c>
      <c r="B52" t="s">
        <v>271</v>
      </c>
    </row>
    <row r="53" spans="1:2" x14ac:dyDescent="0.2">
      <c r="A53" t="s">
        <v>272</v>
      </c>
      <c r="B53" t="s">
        <v>273</v>
      </c>
    </row>
    <row r="54" spans="1:2" x14ac:dyDescent="0.2">
      <c r="A54" t="s">
        <v>218</v>
      </c>
      <c r="B54" s="323" t="s">
        <v>274</v>
      </c>
    </row>
    <row r="55" spans="1:2" x14ac:dyDescent="0.2">
      <c r="A55" t="s">
        <v>275</v>
      </c>
      <c r="B55" t="s">
        <v>276</v>
      </c>
    </row>
    <row r="57" spans="1:2" x14ac:dyDescent="0.2">
      <c r="A57" t="s">
        <v>277</v>
      </c>
      <c r="B57" t="s">
        <v>278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80AC5-601D-41EF-B183-A8851ABAB35C}">
  <dimension ref="B2:O32"/>
  <sheetViews>
    <sheetView workbookViewId="0">
      <selection activeCell="N26" sqref="N26"/>
    </sheetView>
  </sheetViews>
  <sheetFormatPr defaultRowHeight="12.75" x14ac:dyDescent="0.2"/>
  <cols>
    <col min="1" max="1" width="5.7109375" customWidth="1"/>
    <col min="2" max="2" width="3.7109375" customWidth="1"/>
    <col min="3" max="3" width="15.7109375" customWidth="1"/>
    <col min="4" max="15" width="5.7109375" customWidth="1"/>
  </cols>
  <sheetData>
    <row r="2" spans="2:15" ht="12.75" customHeight="1" x14ac:dyDescent="0.2"/>
    <row r="3" spans="2:15" x14ac:dyDescent="0.2">
      <c r="B3" s="324" t="s">
        <v>188</v>
      </c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</row>
    <row r="4" spans="2:15" x14ac:dyDescent="0.2"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</row>
    <row r="5" spans="2:15" x14ac:dyDescent="0.2"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</row>
    <row r="6" spans="2:15" x14ac:dyDescent="0.2">
      <c r="B6" s="272"/>
      <c r="C6" s="272"/>
      <c r="D6" s="326" t="s">
        <v>6</v>
      </c>
      <c r="E6" s="326"/>
      <c r="F6" s="326"/>
      <c r="G6" s="326"/>
      <c r="H6" s="326" t="s">
        <v>11</v>
      </c>
      <c r="I6" s="326"/>
      <c r="J6" s="326"/>
      <c r="K6" s="326"/>
      <c r="L6" s="326" t="s">
        <v>12</v>
      </c>
      <c r="M6" s="326"/>
      <c r="N6" s="326"/>
      <c r="O6" s="326"/>
    </row>
    <row r="7" spans="2:15" x14ac:dyDescent="0.2">
      <c r="B7" s="272"/>
      <c r="C7" s="327" t="str">
        <f>[2]Stat.!B1</f>
        <v>2018/2019</v>
      </c>
      <c r="D7" s="328" t="s">
        <v>190</v>
      </c>
      <c r="E7" s="326" t="s">
        <v>3</v>
      </c>
      <c r="F7" s="326"/>
      <c r="G7" s="277" t="s">
        <v>191</v>
      </c>
      <c r="H7" s="328" t="s">
        <v>190</v>
      </c>
      <c r="I7" s="326" t="s">
        <v>3</v>
      </c>
      <c r="J7" s="326"/>
      <c r="K7" s="277" t="s">
        <v>191</v>
      </c>
      <c r="L7" s="328" t="s">
        <v>190</v>
      </c>
      <c r="M7" s="326" t="s">
        <v>3</v>
      </c>
      <c r="N7" s="326"/>
      <c r="O7" s="277" t="s">
        <v>191</v>
      </c>
    </row>
    <row r="8" spans="2:15" ht="39.75" x14ac:dyDescent="0.2">
      <c r="B8" s="272"/>
      <c r="C8" s="277" t="s">
        <v>192</v>
      </c>
      <c r="D8" s="329" t="s">
        <v>194</v>
      </c>
      <c r="E8" s="329" t="s">
        <v>195</v>
      </c>
      <c r="F8" s="329" t="s">
        <v>196</v>
      </c>
      <c r="G8" s="329" t="s">
        <v>10</v>
      </c>
      <c r="H8" s="329" t="s">
        <v>194</v>
      </c>
      <c r="I8" s="329" t="s">
        <v>195</v>
      </c>
      <c r="J8" s="329" t="s">
        <v>196</v>
      </c>
      <c r="K8" s="329" t="s">
        <v>10</v>
      </c>
      <c r="L8" s="329" t="s">
        <v>194</v>
      </c>
      <c r="M8" s="329" t="s">
        <v>195</v>
      </c>
      <c r="N8" s="329" t="s">
        <v>196</v>
      </c>
      <c r="O8" s="329" t="s">
        <v>10</v>
      </c>
    </row>
    <row r="9" spans="2:15" x14ac:dyDescent="0.2">
      <c r="B9" s="272"/>
      <c r="C9" s="277"/>
      <c r="D9" s="330" t="str">
        <f>[2]Stat.!B1</f>
        <v>2018/2019</v>
      </c>
      <c r="E9" s="330"/>
      <c r="F9" s="330"/>
      <c r="G9" s="331"/>
      <c r="H9" s="331"/>
      <c r="I9" s="331"/>
      <c r="J9" s="331"/>
      <c r="K9" s="331"/>
      <c r="L9" s="331"/>
      <c r="M9" s="331"/>
      <c r="N9" s="331"/>
      <c r="O9" s="331"/>
    </row>
    <row r="10" spans="2:15" x14ac:dyDescent="0.2">
      <c r="B10" s="332">
        <v>1</v>
      </c>
      <c r="C10" s="333" t="str">
        <f>Stat.!BL4</f>
        <v xml:space="preserve">Bastl Josef </v>
      </c>
      <c r="D10" s="314">
        <f>Stat.!BM4</f>
        <v>14</v>
      </c>
      <c r="E10" s="314">
        <f>Stat.!BN4</f>
        <v>7</v>
      </c>
      <c r="F10" s="314">
        <f>Stat.!BO4</f>
        <v>7</v>
      </c>
      <c r="G10" s="314">
        <f>Stat.!BP4</f>
        <v>14</v>
      </c>
      <c r="H10" s="314">
        <f>Stat.!BU4</f>
        <v>4</v>
      </c>
      <c r="I10" s="314">
        <f>Stat.!BV4</f>
        <v>5</v>
      </c>
      <c r="J10" s="314">
        <f>Stat.!BW4</f>
        <v>1</v>
      </c>
      <c r="K10" s="314">
        <f>Stat.!BX4</f>
        <v>6</v>
      </c>
      <c r="L10" s="314">
        <f>Stat.!CC4</f>
        <v>18</v>
      </c>
      <c r="M10" s="314">
        <f>Stat.!CD4</f>
        <v>12</v>
      </c>
      <c r="N10" s="314">
        <f>Stat.!CE4</f>
        <v>8</v>
      </c>
      <c r="O10" s="314">
        <f>Stat.!CF4</f>
        <v>20</v>
      </c>
    </row>
    <row r="11" spans="2:15" x14ac:dyDescent="0.2">
      <c r="B11" s="332">
        <v>2</v>
      </c>
      <c r="C11" s="333" t="str">
        <f>Stat.!BL5</f>
        <v>Bastl Pavel</v>
      </c>
      <c r="D11" s="314">
        <f>Stat.!BM5</f>
        <v>14</v>
      </c>
      <c r="E11" s="314">
        <f>Stat.!BN5</f>
        <v>27</v>
      </c>
      <c r="F11" s="314">
        <f>Stat.!BO5</f>
        <v>7</v>
      </c>
      <c r="G11" s="314">
        <f>Stat.!BP5</f>
        <v>34</v>
      </c>
      <c r="H11" s="314">
        <f>Stat.!BU5</f>
        <v>4</v>
      </c>
      <c r="I11" s="314">
        <f>Stat.!BV5</f>
        <v>2</v>
      </c>
      <c r="J11" s="314">
        <f>Stat.!BW5</f>
        <v>3</v>
      </c>
      <c r="K11" s="314">
        <f>Stat.!BX5</f>
        <v>5</v>
      </c>
      <c r="L11" s="314">
        <f>Stat.!CC5</f>
        <v>18</v>
      </c>
      <c r="M11" s="314">
        <f>Stat.!CD5</f>
        <v>29</v>
      </c>
      <c r="N11" s="314">
        <f>Stat.!CE5</f>
        <v>10</v>
      </c>
      <c r="O11" s="314">
        <f>Stat.!CF5</f>
        <v>39</v>
      </c>
    </row>
    <row r="12" spans="2:15" x14ac:dyDescent="0.2">
      <c r="B12" s="332">
        <v>3</v>
      </c>
      <c r="C12" s="333" t="str">
        <f>Stat.!BL6</f>
        <v>Havlík Petr</v>
      </c>
      <c r="D12" s="314">
        <f>Stat.!BM6</f>
        <v>13</v>
      </c>
      <c r="E12" s="314">
        <f>Stat.!BN6</f>
        <v>0</v>
      </c>
      <c r="F12" s="314">
        <f>Stat.!BO6</f>
        <v>0</v>
      </c>
      <c r="G12" s="314">
        <f>Stat.!BP6</f>
        <v>0</v>
      </c>
      <c r="H12" s="314">
        <f>Stat.!BU6</f>
        <v>2</v>
      </c>
      <c r="I12" s="314">
        <f>Stat.!BV6</f>
        <v>0</v>
      </c>
      <c r="J12" s="314">
        <f>Stat.!BW6</f>
        <v>0</v>
      </c>
      <c r="K12" s="314">
        <f>Stat.!BX6</f>
        <v>0</v>
      </c>
      <c r="L12" s="314">
        <f>Stat.!CC6</f>
        <v>15</v>
      </c>
      <c r="M12" s="314">
        <f>Stat.!CD6</f>
        <v>0</v>
      </c>
      <c r="N12" s="314">
        <f>Stat.!CE6</f>
        <v>0</v>
      </c>
      <c r="O12" s="314">
        <f>Stat.!CF6</f>
        <v>0</v>
      </c>
    </row>
    <row r="13" spans="2:15" x14ac:dyDescent="0.2">
      <c r="B13" s="332">
        <v>4</v>
      </c>
      <c r="C13" s="333" t="str">
        <f>Stat.!BL7</f>
        <v>Chvátal Jan</v>
      </c>
      <c r="D13" s="314">
        <f>Stat.!BM7</f>
        <v>14</v>
      </c>
      <c r="E13" s="314">
        <f>Stat.!BN7</f>
        <v>4</v>
      </c>
      <c r="F13" s="314">
        <f>Stat.!BO7</f>
        <v>13</v>
      </c>
      <c r="G13" s="314">
        <f>Stat.!BP7</f>
        <v>17</v>
      </c>
      <c r="H13" s="314">
        <f>Stat.!BU7</f>
        <v>2</v>
      </c>
      <c r="I13" s="314">
        <f>Stat.!BV7</f>
        <v>1</v>
      </c>
      <c r="J13" s="314">
        <f>Stat.!BW7</f>
        <v>0</v>
      </c>
      <c r="K13" s="314">
        <f>Stat.!BX7</f>
        <v>1</v>
      </c>
      <c r="L13" s="314">
        <f>Stat.!CC7</f>
        <v>16</v>
      </c>
      <c r="M13" s="314">
        <f>Stat.!CD7</f>
        <v>5</v>
      </c>
      <c r="N13" s="314">
        <f>Stat.!CE7</f>
        <v>13</v>
      </c>
      <c r="O13" s="314">
        <f>Stat.!CF7</f>
        <v>18</v>
      </c>
    </row>
    <row r="14" spans="2:15" x14ac:dyDescent="0.2">
      <c r="B14" s="332">
        <v>5</v>
      </c>
      <c r="C14" s="333" t="str">
        <f>Stat.!BL8</f>
        <v xml:space="preserve">Chvátal Pavel </v>
      </c>
      <c r="D14" s="314">
        <f>Stat.!BM8</f>
        <v>14</v>
      </c>
      <c r="E14" s="314">
        <f>Stat.!BN8</f>
        <v>1</v>
      </c>
      <c r="F14" s="314">
        <f>Stat.!BO8</f>
        <v>3</v>
      </c>
      <c r="G14" s="314">
        <f>Stat.!BP8</f>
        <v>4</v>
      </c>
      <c r="H14" s="314">
        <f>Stat.!BU8</f>
        <v>4</v>
      </c>
      <c r="I14" s="314">
        <f>Stat.!BV8</f>
        <v>2</v>
      </c>
      <c r="J14" s="314">
        <f>Stat.!BW8</f>
        <v>0</v>
      </c>
      <c r="K14" s="314">
        <f>Stat.!BX8</f>
        <v>2</v>
      </c>
      <c r="L14" s="314">
        <f>Stat.!CC8</f>
        <v>18</v>
      </c>
      <c r="M14" s="314">
        <f>Stat.!CD8</f>
        <v>3</v>
      </c>
      <c r="N14" s="314">
        <f>Stat.!CE8</f>
        <v>3</v>
      </c>
      <c r="O14" s="314">
        <f>Stat.!CF8</f>
        <v>6</v>
      </c>
    </row>
    <row r="15" spans="2:15" x14ac:dyDescent="0.2">
      <c r="B15" s="332">
        <v>6</v>
      </c>
      <c r="C15" s="333" t="str">
        <f>Stat.!BL9</f>
        <v>Jánský Radek</v>
      </c>
      <c r="D15" s="314">
        <f>Stat.!BM9</f>
        <v>13</v>
      </c>
      <c r="E15" s="314">
        <f>Stat.!BN9</f>
        <v>11</v>
      </c>
      <c r="F15" s="314">
        <f>Stat.!BO9</f>
        <v>2</v>
      </c>
      <c r="G15" s="314">
        <f>Stat.!BP9</f>
        <v>13</v>
      </c>
      <c r="H15" s="314">
        <f>Stat.!BU9</f>
        <v>2</v>
      </c>
      <c r="I15" s="314">
        <f>Stat.!BV9</f>
        <v>0</v>
      </c>
      <c r="J15" s="314">
        <f>Stat.!BW9</f>
        <v>2</v>
      </c>
      <c r="K15" s="314">
        <f>Stat.!BX9</f>
        <v>2</v>
      </c>
      <c r="L15" s="314">
        <f>Stat.!CC9</f>
        <v>15</v>
      </c>
      <c r="M15" s="314">
        <f>Stat.!CD9</f>
        <v>11</v>
      </c>
      <c r="N15" s="314">
        <f>Stat.!CE9</f>
        <v>4</v>
      </c>
      <c r="O15" s="314">
        <f>Stat.!CF9</f>
        <v>15</v>
      </c>
    </row>
    <row r="16" spans="2:15" x14ac:dyDescent="0.2">
      <c r="B16" s="332">
        <v>7</v>
      </c>
      <c r="C16" s="333" t="str">
        <f>Stat.!BL10</f>
        <v>Jindra Pavel</v>
      </c>
      <c r="D16" s="314">
        <f>Stat.!BM10</f>
        <v>2</v>
      </c>
      <c r="E16" s="314">
        <f>Stat.!BN10</f>
        <v>1</v>
      </c>
      <c r="F16" s="314">
        <f>Stat.!BO10</f>
        <v>0</v>
      </c>
      <c r="G16" s="314">
        <f>Stat.!BP10</f>
        <v>1</v>
      </c>
      <c r="H16" s="314">
        <f>Stat.!BU10</f>
        <v>0</v>
      </c>
      <c r="I16" s="314">
        <f>Stat.!BV10</f>
        <v>0</v>
      </c>
      <c r="J16" s="314">
        <f>Stat.!BW10</f>
        <v>0</v>
      </c>
      <c r="K16" s="314">
        <f>Stat.!BX10</f>
        <v>0</v>
      </c>
      <c r="L16" s="314">
        <f>Stat.!CC10</f>
        <v>2</v>
      </c>
      <c r="M16" s="314">
        <f>Stat.!CD10</f>
        <v>1</v>
      </c>
      <c r="N16" s="314">
        <f>Stat.!CE10</f>
        <v>0</v>
      </c>
      <c r="O16" s="314">
        <f>Stat.!CF10</f>
        <v>1</v>
      </c>
    </row>
    <row r="17" spans="2:15" x14ac:dyDescent="0.2">
      <c r="B17" s="332">
        <v>8</v>
      </c>
      <c r="C17" s="333" t="str">
        <f>Stat.!BL11</f>
        <v>Jindra Zdeněk</v>
      </c>
      <c r="D17" s="314">
        <f>Stat.!BM11</f>
        <v>0</v>
      </c>
      <c r="E17" s="314">
        <f>Stat.!BN11</f>
        <v>0</v>
      </c>
      <c r="F17" s="314">
        <f>Stat.!BO11</f>
        <v>0</v>
      </c>
      <c r="G17" s="314">
        <f>Stat.!BP11</f>
        <v>0</v>
      </c>
      <c r="H17" s="314">
        <f>Stat.!BU11</f>
        <v>2</v>
      </c>
      <c r="I17" s="314">
        <f>Stat.!BV11</f>
        <v>2</v>
      </c>
      <c r="J17" s="314">
        <f>Stat.!BW11</f>
        <v>2</v>
      </c>
      <c r="K17" s="314">
        <f>Stat.!BX11</f>
        <v>4</v>
      </c>
      <c r="L17" s="314">
        <f>Stat.!CC11</f>
        <v>2</v>
      </c>
      <c r="M17" s="314">
        <f>Stat.!CD11</f>
        <v>2</v>
      </c>
      <c r="N17" s="314">
        <f>Stat.!CE11</f>
        <v>2</v>
      </c>
      <c r="O17" s="314">
        <f>Stat.!CF11</f>
        <v>4</v>
      </c>
    </row>
    <row r="18" spans="2:15" x14ac:dyDescent="0.2">
      <c r="B18" s="332">
        <v>9</v>
      </c>
      <c r="C18" s="333" t="str">
        <f>Stat.!BL12</f>
        <v>Kelbler Miloš</v>
      </c>
      <c r="D18" s="314">
        <f>Stat.!BM12</f>
        <v>14</v>
      </c>
      <c r="E18" s="314">
        <f>Stat.!BN12</f>
        <v>5</v>
      </c>
      <c r="F18" s="314">
        <f>Stat.!BO12</f>
        <v>7</v>
      </c>
      <c r="G18" s="314">
        <f>Stat.!BP12</f>
        <v>12</v>
      </c>
      <c r="H18" s="314">
        <f>Stat.!BU12</f>
        <v>4</v>
      </c>
      <c r="I18" s="314">
        <f>Stat.!BV12</f>
        <v>2</v>
      </c>
      <c r="J18" s="314">
        <f>Stat.!BW12</f>
        <v>1</v>
      </c>
      <c r="K18" s="314">
        <f>Stat.!BX12</f>
        <v>3</v>
      </c>
      <c r="L18" s="314">
        <f>Stat.!CC12</f>
        <v>18</v>
      </c>
      <c r="M18" s="314">
        <f>Stat.!CD12</f>
        <v>7</v>
      </c>
      <c r="N18" s="314">
        <f>Stat.!CE12</f>
        <v>8</v>
      </c>
      <c r="O18" s="314">
        <f>Stat.!CF12</f>
        <v>15</v>
      </c>
    </row>
    <row r="19" spans="2:15" x14ac:dyDescent="0.2">
      <c r="B19" s="332">
        <v>10</v>
      </c>
      <c r="C19" s="333" t="str">
        <f>Stat.!BL13</f>
        <v>Krejčí Jiří</v>
      </c>
      <c r="D19" s="314">
        <f>Stat.!BM13</f>
        <v>3</v>
      </c>
      <c r="E19" s="314">
        <f>Stat.!BN13</f>
        <v>1</v>
      </c>
      <c r="F19" s="314">
        <f>Stat.!BO13</f>
        <v>0</v>
      </c>
      <c r="G19" s="314">
        <f>Stat.!BP13</f>
        <v>1</v>
      </c>
      <c r="H19" s="314">
        <f>Stat.!BU13</f>
        <v>1</v>
      </c>
      <c r="I19" s="314">
        <f>Stat.!BV13</f>
        <v>0</v>
      </c>
      <c r="J19" s="314">
        <f>Stat.!BW13</f>
        <v>0</v>
      </c>
      <c r="K19" s="314">
        <f>Stat.!BX13</f>
        <v>0</v>
      </c>
      <c r="L19" s="314">
        <f>Stat.!CC13</f>
        <v>4</v>
      </c>
      <c r="M19" s="314">
        <f>Stat.!CD13</f>
        <v>1</v>
      </c>
      <c r="N19" s="314">
        <f>Stat.!CE13</f>
        <v>0</v>
      </c>
      <c r="O19" s="314">
        <f>Stat.!CF13</f>
        <v>1</v>
      </c>
    </row>
    <row r="20" spans="2:15" x14ac:dyDescent="0.2">
      <c r="B20" s="332">
        <v>11</v>
      </c>
      <c r="C20" s="333" t="str">
        <f>Stat.!BL14</f>
        <v>Kříž Bohuslav</v>
      </c>
      <c r="D20" s="314">
        <f>Stat.!BM14</f>
        <v>12</v>
      </c>
      <c r="E20" s="314">
        <f>Stat.!BN14</f>
        <v>2</v>
      </c>
      <c r="F20" s="314">
        <f>Stat.!BO14</f>
        <v>4</v>
      </c>
      <c r="G20" s="314">
        <f>Stat.!BP14</f>
        <v>6</v>
      </c>
      <c r="H20" s="314">
        <f>Stat.!BU14</f>
        <v>4</v>
      </c>
      <c r="I20" s="314">
        <f>Stat.!BV14</f>
        <v>1</v>
      </c>
      <c r="J20" s="314">
        <f>Stat.!BW14</f>
        <v>3</v>
      </c>
      <c r="K20" s="314">
        <f>Stat.!BX14</f>
        <v>4</v>
      </c>
      <c r="L20" s="314">
        <f>Stat.!CC14</f>
        <v>16</v>
      </c>
      <c r="M20" s="314">
        <f>Stat.!CD14</f>
        <v>3</v>
      </c>
      <c r="N20" s="314">
        <f>Stat.!CE14</f>
        <v>7</v>
      </c>
      <c r="O20" s="314">
        <f>Stat.!CF14</f>
        <v>10</v>
      </c>
    </row>
    <row r="21" spans="2:15" x14ac:dyDescent="0.2">
      <c r="B21" s="332">
        <v>12</v>
      </c>
      <c r="C21" s="333" t="str">
        <f>Stat.!BL15</f>
        <v>Kříž Milan</v>
      </c>
      <c r="D21" s="314">
        <f>Stat.!BM15</f>
        <v>14</v>
      </c>
      <c r="E21" s="314">
        <f>Stat.!BN15</f>
        <v>9</v>
      </c>
      <c r="F21" s="314">
        <f>Stat.!BO15</f>
        <v>4</v>
      </c>
      <c r="G21" s="314">
        <f>Stat.!BP15</f>
        <v>13</v>
      </c>
      <c r="H21" s="314">
        <f>Stat.!BU15</f>
        <v>4</v>
      </c>
      <c r="I21" s="314">
        <f>Stat.!BV15</f>
        <v>0</v>
      </c>
      <c r="J21" s="314">
        <f>Stat.!BW15</f>
        <v>1</v>
      </c>
      <c r="K21" s="314">
        <f>Stat.!BX15</f>
        <v>1</v>
      </c>
      <c r="L21" s="314">
        <f>Stat.!CC15</f>
        <v>18</v>
      </c>
      <c r="M21" s="314">
        <f>Stat.!CD15</f>
        <v>9</v>
      </c>
      <c r="N21" s="314">
        <f>Stat.!CE15</f>
        <v>5</v>
      </c>
      <c r="O21" s="314">
        <f>Stat.!CF15</f>
        <v>14</v>
      </c>
    </row>
    <row r="22" spans="2:15" x14ac:dyDescent="0.2">
      <c r="B22" s="332">
        <v>13</v>
      </c>
      <c r="C22" s="333" t="str">
        <f>Stat.!BL16</f>
        <v>Nehyba Roman</v>
      </c>
      <c r="D22" s="314">
        <f>Stat.!BM16</f>
        <v>6</v>
      </c>
      <c r="E22" s="314">
        <f>Stat.!BN16</f>
        <v>2</v>
      </c>
      <c r="F22" s="314">
        <f>Stat.!BO16</f>
        <v>3</v>
      </c>
      <c r="G22" s="314">
        <f>Stat.!BP16</f>
        <v>5</v>
      </c>
      <c r="H22" s="314">
        <f>Stat.!BU16</f>
        <v>0</v>
      </c>
      <c r="I22" s="314">
        <f>Stat.!BV16</f>
        <v>0</v>
      </c>
      <c r="J22" s="314">
        <f>Stat.!BW16</f>
        <v>0</v>
      </c>
      <c r="K22" s="314">
        <f>Stat.!BX16</f>
        <v>0</v>
      </c>
      <c r="L22" s="314">
        <f>Stat.!CC16</f>
        <v>6</v>
      </c>
      <c r="M22" s="314">
        <f>Stat.!CD16</f>
        <v>2</v>
      </c>
      <c r="N22" s="314">
        <f>Stat.!CE16</f>
        <v>3</v>
      </c>
      <c r="O22" s="314">
        <f>Stat.!CF16</f>
        <v>5</v>
      </c>
    </row>
    <row r="23" spans="2:15" x14ac:dyDescent="0.2">
      <c r="B23" s="332">
        <v>14</v>
      </c>
      <c r="C23" s="333" t="str">
        <f>Stat.!BL17</f>
        <v>Novák Vojtěch </v>
      </c>
      <c r="D23" s="314">
        <f>Stat.!BM17</f>
        <v>0</v>
      </c>
      <c r="E23" s="314">
        <f>Stat.!BN17</f>
        <v>0</v>
      </c>
      <c r="F23" s="314">
        <f>Stat.!BO17</f>
        <v>0</v>
      </c>
      <c r="G23" s="314">
        <f>Stat.!BP17</f>
        <v>0</v>
      </c>
      <c r="H23" s="314">
        <f>Stat.!BU17</f>
        <v>0</v>
      </c>
      <c r="I23" s="314">
        <f>Stat.!BV17</f>
        <v>0</v>
      </c>
      <c r="J23" s="314">
        <f>Stat.!BW17</f>
        <v>0</v>
      </c>
      <c r="K23" s="314">
        <f>Stat.!BX17</f>
        <v>0</v>
      </c>
      <c r="L23" s="314">
        <f>Stat.!CC17</f>
        <v>0</v>
      </c>
      <c r="M23" s="314">
        <f>Stat.!CD17</f>
        <v>0</v>
      </c>
      <c r="N23" s="314">
        <f>Stat.!CE17</f>
        <v>0</v>
      </c>
      <c r="O23" s="314">
        <f>Stat.!CF17</f>
        <v>0</v>
      </c>
    </row>
    <row r="24" spans="2:15" x14ac:dyDescent="0.2">
      <c r="B24" s="332">
        <v>15</v>
      </c>
      <c r="C24" s="333" t="str">
        <f>Stat.!BL18</f>
        <v>Plachý Karel</v>
      </c>
      <c r="D24" s="314">
        <f>Stat.!BM18</f>
        <v>13</v>
      </c>
      <c r="E24" s="314">
        <f>Stat.!BN18</f>
        <v>1</v>
      </c>
      <c r="F24" s="314">
        <f>Stat.!BO18</f>
        <v>8</v>
      </c>
      <c r="G24" s="314">
        <f>Stat.!BP18</f>
        <v>9</v>
      </c>
      <c r="H24" s="314">
        <f>Stat.!BU18</f>
        <v>4</v>
      </c>
      <c r="I24" s="314">
        <f>Stat.!BV18</f>
        <v>0</v>
      </c>
      <c r="J24" s="314">
        <f>Stat.!BW18</f>
        <v>0</v>
      </c>
      <c r="K24" s="314">
        <f>Stat.!BX18</f>
        <v>0</v>
      </c>
      <c r="L24" s="314">
        <f>Stat.!CC18</f>
        <v>17</v>
      </c>
      <c r="M24" s="314">
        <f>Stat.!CD18</f>
        <v>1</v>
      </c>
      <c r="N24" s="314">
        <f>Stat.!CE18</f>
        <v>8</v>
      </c>
      <c r="O24" s="314">
        <f>Stat.!CF18</f>
        <v>9</v>
      </c>
    </row>
    <row r="25" spans="2:15" x14ac:dyDescent="0.2">
      <c r="B25" s="332">
        <v>16</v>
      </c>
      <c r="C25" s="333" t="str">
        <f>Stat.!BL19</f>
        <v>Přívětivý Josef</v>
      </c>
      <c r="D25" s="314">
        <f>Stat.!BM19</f>
        <v>0</v>
      </c>
      <c r="E25" s="314">
        <f>Stat.!BN19</f>
        <v>0</v>
      </c>
      <c r="F25" s="314">
        <f>Stat.!BO19</f>
        <v>0</v>
      </c>
      <c r="G25" s="314">
        <f>Stat.!BP19</f>
        <v>0</v>
      </c>
      <c r="H25" s="314">
        <f>Stat.!BU19</f>
        <v>1</v>
      </c>
      <c r="I25" s="314">
        <f>Stat.!BV19</f>
        <v>0</v>
      </c>
      <c r="J25" s="314">
        <f>Stat.!BW19</f>
        <v>0</v>
      </c>
      <c r="K25" s="314">
        <f>Stat.!BX19</f>
        <v>0</v>
      </c>
      <c r="L25" s="314">
        <f>Stat.!CC19</f>
        <v>1</v>
      </c>
      <c r="M25" s="314">
        <f>Stat.!CD19</f>
        <v>0</v>
      </c>
      <c r="N25" s="314">
        <f>Stat.!CE19</f>
        <v>0</v>
      </c>
      <c r="O25" s="314">
        <f>Stat.!CF19</f>
        <v>0</v>
      </c>
    </row>
    <row r="26" spans="2:15" x14ac:dyDescent="0.2">
      <c r="B26" s="332">
        <v>17</v>
      </c>
      <c r="C26" s="333" t="str">
        <f>Stat.!BL20</f>
        <v>Švarc Petr</v>
      </c>
      <c r="D26" s="314">
        <f>Stat.!BM20</f>
        <v>13</v>
      </c>
      <c r="E26" s="314">
        <f>Stat.!BN20</f>
        <v>12</v>
      </c>
      <c r="F26" s="314">
        <f>Stat.!BO20</f>
        <v>14</v>
      </c>
      <c r="G26" s="314">
        <f>Stat.!BP20</f>
        <v>26</v>
      </c>
      <c r="H26" s="314">
        <f>Stat.!BU20</f>
        <v>3</v>
      </c>
      <c r="I26" s="314">
        <f>Stat.!BV20</f>
        <v>3</v>
      </c>
      <c r="J26" s="314">
        <f>Stat.!BW20</f>
        <v>3</v>
      </c>
      <c r="K26" s="314">
        <f>Stat.!BX20</f>
        <v>6</v>
      </c>
      <c r="L26" s="314">
        <f>Stat.!CC20</f>
        <v>16</v>
      </c>
      <c r="M26" s="314">
        <f>Stat.!CD20</f>
        <v>15</v>
      </c>
      <c r="N26" s="314">
        <f>Stat.!CE20</f>
        <v>17</v>
      </c>
      <c r="O26" s="314">
        <f>Stat.!CF20</f>
        <v>32</v>
      </c>
    </row>
    <row r="27" spans="2:15" x14ac:dyDescent="0.2">
      <c r="B27" s="332">
        <v>18</v>
      </c>
      <c r="C27" s="333" t="str">
        <f>Stat.!BL21</f>
        <v>Vávrů Radim</v>
      </c>
      <c r="D27" s="314">
        <f>Stat.!BM21</f>
        <v>14</v>
      </c>
      <c r="E27" s="314">
        <f>Stat.!BN21</f>
        <v>9</v>
      </c>
      <c r="F27" s="314">
        <f>Stat.!BO21</f>
        <v>6</v>
      </c>
      <c r="G27" s="314">
        <f>Stat.!BP21</f>
        <v>15</v>
      </c>
      <c r="H27" s="314">
        <f>Stat.!BU21</f>
        <v>4</v>
      </c>
      <c r="I27" s="314">
        <f>Stat.!BV21</f>
        <v>5</v>
      </c>
      <c r="J27" s="314">
        <f>Stat.!BW21</f>
        <v>2</v>
      </c>
      <c r="K27" s="314">
        <f>Stat.!BX21</f>
        <v>7</v>
      </c>
      <c r="L27" s="314">
        <f>Stat.!CC21</f>
        <v>18</v>
      </c>
      <c r="M27" s="314">
        <f>Stat.!CD21</f>
        <v>14</v>
      </c>
      <c r="N27" s="314">
        <f>Stat.!CE21</f>
        <v>8</v>
      </c>
      <c r="O27" s="314">
        <f>Stat.!CF21</f>
        <v>22</v>
      </c>
    </row>
    <row r="28" spans="2:15" x14ac:dyDescent="0.2">
      <c r="B28" s="332">
        <v>19</v>
      </c>
      <c r="C28" s="333" t="str">
        <f>Stat.!BL22</f>
        <v>Zejda Vojtěch</v>
      </c>
      <c r="D28" s="314">
        <f>Stat.!BM22</f>
        <v>13</v>
      </c>
      <c r="E28" s="314">
        <f>Stat.!BN22</f>
        <v>5</v>
      </c>
      <c r="F28" s="314">
        <f>Stat.!BO22</f>
        <v>7</v>
      </c>
      <c r="G28" s="314">
        <f>Stat.!BP22</f>
        <v>12</v>
      </c>
      <c r="H28" s="314">
        <f>Stat.!BU22</f>
        <v>3</v>
      </c>
      <c r="I28" s="314">
        <f>Stat.!BV22</f>
        <v>1</v>
      </c>
      <c r="J28" s="314">
        <f>Stat.!BW22</f>
        <v>0</v>
      </c>
      <c r="K28" s="314">
        <f>Stat.!BX22</f>
        <v>1</v>
      </c>
      <c r="L28" s="314">
        <f>Stat.!CC22</f>
        <v>16</v>
      </c>
      <c r="M28" s="314">
        <f>Stat.!CD22</f>
        <v>6</v>
      </c>
      <c r="N28" s="314">
        <f>Stat.!CE22</f>
        <v>7</v>
      </c>
      <c r="O28" s="314">
        <f>Stat.!CF22</f>
        <v>13</v>
      </c>
    </row>
    <row r="29" spans="2:15" x14ac:dyDescent="0.2">
      <c r="B29" s="332">
        <v>20</v>
      </c>
      <c r="C29" s="333">
        <f>Stat.!BL23</f>
        <v>0</v>
      </c>
      <c r="D29" s="314">
        <f>Stat.!BM23</f>
        <v>0</v>
      </c>
      <c r="E29" s="314">
        <f>Stat.!BN23</f>
        <v>0</v>
      </c>
      <c r="F29" s="314">
        <f>Stat.!BO23</f>
        <v>0</v>
      </c>
      <c r="G29" s="314">
        <f>Stat.!BP23</f>
        <v>0</v>
      </c>
      <c r="H29" s="314">
        <f>Stat.!BU23</f>
        <v>0</v>
      </c>
      <c r="I29" s="314">
        <f>Stat.!BV23</f>
        <v>0</v>
      </c>
      <c r="J29" s="314">
        <f>Stat.!BW23</f>
        <v>0</v>
      </c>
      <c r="K29" s="314">
        <f>Stat.!BX23</f>
        <v>0</v>
      </c>
      <c r="L29" s="314">
        <f>Stat.!CC23</f>
        <v>0</v>
      </c>
      <c r="M29" s="314">
        <f>Stat.!CD23</f>
        <v>0</v>
      </c>
      <c r="N29" s="314">
        <f>Stat.!CE23</f>
        <v>0</v>
      </c>
      <c r="O29" s="314">
        <f>Stat.!CF23</f>
        <v>0</v>
      </c>
    </row>
    <row r="30" spans="2:15" x14ac:dyDescent="0.2">
      <c r="B30" s="332">
        <v>21</v>
      </c>
      <c r="C30" s="333">
        <f>Stat.!BL24</f>
        <v>0</v>
      </c>
      <c r="D30" s="314">
        <f>Stat.!BM24</f>
        <v>0</v>
      </c>
      <c r="E30" s="314">
        <f>Stat.!BN24</f>
        <v>0</v>
      </c>
      <c r="F30" s="314">
        <f>Stat.!BO24</f>
        <v>0</v>
      </c>
      <c r="G30" s="314">
        <f>Stat.!BP24</f>
        <v>0</v>
      </c>
      <c r="H30" s="314">
        <f>Stat.!BU24</f>
        <v>0</v>
      </c>
      <c r="I30" s="314">
        <f>Stat.!BV24</f>
        <v>0</v>
      </c>
      <c r="J30" s="314">
        <f>Stat.!BW24</f>
        <v>0</v>
      </c>
      <c r="K30" s="314">
        <f>Stat.!BX24</f>
        <v>0</v>
      </c>
      <c r="L30" s="314">
        <f>Stat.!CC24</f>
        <v>0</v>
      </c>
      <c r="M30" s="314">
        <f>Stat.!CD24</f>
        <v>0</v>
      </c>
      <c r="N30" s="314">
        <f>Stat.!CE24</f>
        <v>0</v>
      </c>
      <c r="O30" s="314">
        <f>Stat.!CF24</f>
        <v>0</v>
      </c>
    </row>
    <row r="31" spans="2:15" x14ac:dyDescent="0.2">
      <c r="B31" s="332">
        <v>22</v>
      </c>
      <c r="C31" s="333">
        <f>Stat.!BL25</f>
        <v>0</v>
      </c>
      <c r="D31" s="314">
        <f>Stat.!BM25</f>
        <v>0</v>
      </c>
      <c r="E31" s="314">
        <f>Stat.!BN25</f>
        <v>0</v>
      </c>
      <c r="F31" s="314">
        <f>Stat.!BO25</f>
        <v>0</v>
      </c>
      <c r="G31" s="314">
        <f>Stat.!BP25</f>
        <v>0</v>
      </c>
      <c r="H31" s="314">
        <f>Stat.!BU25</f>
        <v>0</v>
      </c>
      <c r="I31" s="314">
        <f>Stat.!BV25</f>
        <v>0</v>
      </c>
      <c r="J31" s="314">
        <f>Stat.!BW25</f>
        <v>0</v>
      </c>
      <c r="K31" s="314">
        <f>Stat.!BX25</f>
        <v>0</v>
      </c>
      <c r="L31" s="314">
        <f>Stat.!CC25</f>
        <v>0</v>
      </c>
      <c r="M31" s="314">
        <f>Stat.!CD25</f>
        <v>0</v>
      </c>
      <c r="N31" s="314">
        <f>Stat.!CE25</f>
        <v>0</v>
      </c>
      <c r="O31" s="314">
        <f>Stat.!CF25</f>
        <v>0</v>
      </c>
    </row>
    <row r="32" spans="2:15" x14ac:dyDescent="0.2">
      <c r="B32" s="23"/>
      <c r="C32" s="23" t="s">
        <v>12</v>
      </c>
      <c r="D32" s="334">
        <f>SUM(D10:D31)</f>
        <v>186</v>
      </c>
      <c r="E32" s="334">
        <f>SUM(E10:E31)</f>
        <v>97</v>
      </c>
      <c r="F32" s="334">
        <f>SUM(F10:F31)</f>
        <v>85</v>
      </c>
      <c r="G32" s="334">
        <f t="shared" ref="G32:O32" si="0">SUM(G10:G31)</f>
        <v>182</v>
      </c>
      <c r="H32" s="334">
        <f t="shared" si="0"/>
        <v>48</v>
      </c>
      <c r="I32" s="334">
        <f t="shared" si="0"/>
        <v>24</v>
      </c>
      <c r="J32" s="334">
        <f t="shared" si="0"/>
        <v>18</v>
      </c>
      <c r="K32" s="334">
        <f t="shared" si="0"/>
        <v>42</v>
      </c>
      <c r="L32" s="334">
        <f t="shared" si="0"/>
        <v>234</v>
      </c>
      <c r="M32" s="334">
        <f t="shared" si="0"/>
        <v>121</v>
      </c>
      <c r="N32" s="334">
        <f t="shared" si="0"/>
        <v>103</v>
      </c>
      <c r="O32" s="334">
        <f t="shared" si="0"/>
        <v>224</v>
      </c>
    </row>
  </sheetData>
  <mergeCells count="8">
    <mergeCell ref="D9:O9"/>
    <mergeCell ref="B3:O5"/>
    <mergeCell ref="D6:G6"/>
    <mergeCell ref="H6:K6"/>
    <mergeCell ref="L6:O6"/>
    <mergeCell ref="E7:F7"/>
    <mergeCell ref="I7:J7"/>
    <mergeCell ref="M7:N7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60412-7DF0-4F6D-934A-9F93024D9229}">
  <dimension ref="B2:G32"/>
  <sheetViews>
    <sheetView workbookViewId="0">
      <selection activeCell="N26" sqref="N26"/>
    </sheetView>
  </sheetViews>
  <sheetFormatPr defaultRowHeight="12.75" x14ac:dyDescent="0.2"/>
  <cols>
    <col min="1" max="1" width="5.7109375" customWidth="1"/>
    <col min="2" max="2" width="3.7109375" customWidth="1"/>
    <col min="3" max="3" width="15.7109375" customWidth="1"/>
    <col min="4" max="7" width="5.7109375" customWidth="1"/>
  </cols>
  <sheetData>
    <row r="2" spans="2:7" ht="12.75" customHeight="1" x14ac:dyDescent="0.2"/>
    <row r="3" spans="2:7" x14ac:dyDescent="0.2">
      <c r="B3" s="324" t="s">
        <v>188</v>
      </c>
      <c r="C3" s="325"/>
      <c r="D3" s="325"/>
      <c r="E3" s="325"/>
      <c r="F3" s="325"/>
      <c r="G3" s="325"/>
    </row>
    <row r="4" spans="2:7" x14ac:dyDescent="0.2">
      <c r="B4" s="325"/>
      <c r="C4" s="325"/>
      <c r="D4" s="325"/>
      <c r="E4" s="325"/>
      <c r="F4" s="325"/>
      <c r="G4" s="325"/>
    </row>
    <row r="5" spans="2:7" x14ac:dyDescent="0.2">
      <c r="B5" s="325"/>
      <c r="C5" s="325"/>
      <c r="D5" s="325"/>
      <c r="E5" s="325"/>
      <c r="F5" s="325"/>
      <c r="G5" s="325"/>
    </row>
    <row r="6" spans="2:7" x14ac:dyDescent="0.2">
      <c r="B6" s="272"/>
      <c r="C6" s="272"/>
      <c r="D6" s="326" t="s">
        <v>6</v>
      </c>
      <c r="E6" s="326"/>
      <c r="F6" s="326"/>
      <c r="G6" s="326"/>
    </row>
    <row r="7" spans="2:7" x14ac:dyDescent="0.2">
      <c r="B7" s="272"/>
      <c r="C7" s="327" t="str">
        <f>[2]Stat.!B1</f>
        <v>2018/2019</v>
      </c>
      <c r="D7" s="328" t="s">
        <v>190</v>
      </c>
      <c r="E7" s="326" t="s">
        <v>3</v>
      </c>
      <c r="F7" s="326"/>
      <c r="G7" s="277" t="s">
        <v>191</v>
      </c>
    </row>
    <row r="8" spans="2:7" ht="39.75" x14ac:dyDescent="0.2">
      <c r="B8" s="272"/>
      <c r="C8" s="277" t="s">
        <v>192</v>
      </c>
      <c r="D8" s="329" t="s">
        <v>194</v>
      </c>
      <c r="E8" s="329" t="s">
        <v>195</v>
      </c>
      <c r="F8" s="329" t="s">
        <v>196</v>
      </c>
      <c r="G8" s="329" t="s">
        <v>10</v>
      </c>
    </row>
    <row r="9" spans="2:7" x14ac:dyDescent="0.2">
      <c r="B9" s="272"/>
      <c r="C9" s="277"/>
      <c r="D9" s="330" t="str">
        <f>[2]Stat.!B1</f>
        <v>2018/2019</v>
      </c>
      <c r="E9" s="330"/>
      <c r="F9" s="330"/>
      <c r="G9" s="331"/>
    </row>
    <row r="10" spans="2:7" x14ac:dyDescent="0.2">
      <c r="B10" s="332">
        <v>1</v>
      </c>
      <c r="C10" s="333" t="str">
        <f>Stat.!BL4</f>
        <v xml:space="preserve">Bastl Josef </v>
      </c>
      <c r="D10" s="314">
        <f>Stat.!BM4</f>
        <v>14</v>
      </c>
      <c r="E10" s="314">
        <f>Stat.!BN4</f>
        <v>7</v>
      </c>
      <c r="F10" s="314">
        <f>Stat.!BO4</f>
        <v>7</v>
      </c>
      <c r="G10" s="314">
        <f>Stat.!BP4</f>
        <v>14</v>
      </c>
    </row>
    <row r="11" spans="2:7" x14ac:dyDescent="0.2">
      <c r="B11" s="332">
        <v>2</v>
      </c>
      <c r="C11" s="333" t="str">
        <f>Stat.!BL5</f>
        <v>Bastl Pavel</v>
      </c>
      <c r="D11" s="314">
        <f>Stat.!BM5</f>
        <v>14</v>
      </c>
      <c r="E11" s="314">
        <f>Stat.!BN5</f>
        <v>27</v>
      </c>
      <c r="F11" s="314">
        <f>Stat.!BO5</f>
        <v>7</v>
      </c>
      <c r="G11" s="314">
        <f>Stat.!BP5</f>
        <v>34</v>
      </c>
    </row>
    <row r="12" spans="2:7" x14ac:dyDescent="0.2">
      <c r="B12" s="332">
        <v>3</v>
      </c>
      <c r="C12" s="333" t="str">
        <f>Stat.!BL6</f>
        <v>Havlík Petr</v>
      </c>
      <c r="D12" s="314">
        <f>Stat.!BM6</f>
        <v>13</v>
      </c>
      <c r="E12" s="314">
        <f>Stat.!BN6</f>
        <v>0</v>
      </c>
      <c r="F12" s="314">
        <f>Stat.!BO6</f>
        <v>0</v>
      </c>
      <c r="G12" s="314">
        <f>Stat.!BP6</f>
        <v>0</v>
      </c>
    </row>
    <row r="13" spans="2:7" x14ac:dyDescent="0.2">
      <c r="B13" s="332">
        <v>4</v>
      </c>
      <c r="C13" s="333" t="str">
        <f>Stat.!BL7</f>
        <v>Chvátal Jan</v>
      </c>
      <c r="D13" s="314">
        <f>Stat.!BM7</f>
        <v>14</v>
      </c>
      <c r="E13" s="314">
        <f>Stat.!BN7</f>
        <v>4</v>
      </c>
      <c r="F13" s="314">
        <f>Stat.!BO7</f>
        <v>13</v>
      </c>
      <c r="G13" s="314">
        <f>Stat.!BP7</f>
        <v>17</v>
      </c>
    </row>
    <row r="14" spans="2:7" x14ac:dyDescent="0.2">
      <c r="B14" s="332">
        <v>5</v>
      </c>
      <c r="C14" s="333" t="str">
        <f>Stat.!BL8</f>
        <v xml:space="preserve">Chvátal Pavel </v>
      </c>
      <c r="D14" s="314">
        <f>Stat.!BM8</f>
        <v>14</v>
      </c>
      <c r="E14" s="314">
        <f>Stat.!BN8</f>
        <v>1</v>
      </c>
      <c r="F14" s="314">
        <f>Stat.!BO8</f>
        <v>3</v>
      </c>
      <c r="G14" s="314">
        <f>Stat.!BP8</f>
        <v>4</v>
      </c>
    </row>
    <row r="15" spans="2:7" x14ac:dyDescent="0.2">
      <c r="B15" s="332">
        <v>6</v>
      </c>
      <c r="C15" s="333" t="str">
        <f>Stat.!BL9</f>
        <v>Jánský Radek</v>
      </c>
      <c r="D15" s="314">
        <f>Stat.!BM9</f>
        <v>13</v>
      </c>
      <c r="E15" s="314">
        <f>Stat.!BN9</f>
        <v>11</v>
      </c>
      <c r="F15" s="314">
        <f>Stat.!BO9</f>
        <v>2</v>
      </c>
      <c r="G15" s="314">
        <f>Stat.!BP9</f>
        <v>13</v>
      </c>
    </row>
    <row r="16" spans="2:7" x14ac:dyDescent="0.2">
      <c r="B16" s="332">
        <v>7</v>
      </c>
      <c r="C16" s="333" t="str">
        <f>Stat.!BL10</f>
        <v>Jindra Pavel</v>
      </c>
      <c r="D16" s="314">
        <f>Stat.!BM10</f>
        <v>2</v>
      </c>
      <c r="E16" s="314">
        <f>Stat.!BN10</f>
        <v>1</v>
      </c>
      <c r="F16" s="314">
        <f>Stat.!BO10</f>
        <v>0</v>
      </c>
      <c r="G16" s="314">
        <f>Stat.!BP10</f>
        <v>1</v>
      </c>
    </row>
    <row r="17" spans="2:7" x14ac:dyDescent="0.2">
      <c r="B17" s="332">
        <v>8</v>
      </c>
      <c r="C17" s="333" t="str">
        <f>Stat.!BL11</f>
        <v>Jindra Zdeněk</v>
      </c>
      <c r="D17" s="314">
        <f>Stat.!BM11</f>
        <v>0</v>
      </c>
      <c r="E17" s="314">
        <f>Stat.!BN11</f>
        <v>0</v>
      </c>
      <c r="F17" s="314">
        <f>Stat.!BO11</f>
        <v>0</v>
      </c>
      <c r="G17" s="314">
        <f>Stat.!BP11</f>
        <v>0</v>
      </c>
    </row>
    <row r="18" spans="2:7" x14ac:dyDescent="0.2">
      <c r="B18" s="332">
        <v>9</v>
      </c>
      <c r="C18" s="333" t="str">
        <f>Stat.!BL12</f>
        <v>Kelbler Miloš</v>
      </c>
      <c r="D18" s="314">
        <f>Stat.!BM12</f>
        <v>14</v>
      </c>
      <c r="E18" s="314">
        <f>Stat.!BN12</f>
        <v>5</v>
      </c>
      <c r="F18" s="314">
        <f>Stat.!BO12</f>
        <v>7</v>
      </c>
      <c r="G18" s="314">
        <f>Stat.!BP12</f>
        <v>12</v>
      </c>
    </row>
    <row r="19" spans="2:7" x14ac:dyDescent="0.2">
      <c r="B19" s="332">
        <v>10</v>
      </c>
      <c r="C19" s="333" t="str">
        <f>Stat.!BL13</f>
        <v>Krejčí Jiří</v>
      </c>
      <c r="D19" s="314">
        <f>Stat.!BM13</f>
        <v>3</v>
      </c>
      <c r="E19" s="314">
        <f>Stat.!BN13</f>
        <v>1</v>
      </c>
      <c r="F19" s="314">
        <f>Stat.!BO13</f>
        <v>0</v>
      </c>
      <c r="G19" s="314">
        <f>Stat.!BP13</f>
        <v>1</v>
      </c>
    </row>
    <row r="20" spans="2:7" x14ac:dyDescent="0.2">
      <c r="B20" s="332">
        <v>11</v>
      </c>
      <c r="C20" s="333" t="str">
        <f>Stat.!BL14</f>
        <v>Kříž Bohuslav</v>
      </c>
      <c r="D20" s="314">
        <f>Stat.!BM14</f>
        <v>12</v>
      </c>
      <c r="E20" s="314">
        <f>Stat.!BN14</f>
        <v>2</v>
      </c>
      <c r="F20" s="314">
        <f>Stat.!BO14</f>
        <v>4</v>
      </c>
      <c r="G20" s="314">
        <f>Stat.!BP14</f>
        <v>6</v>
      </c>
    </row>
    <row r="21" spans="2:7" x14ac:dyDescent="0.2">
      <c r="B21" s="332">
        <v>12</v>
      </c>
      <c r="C21" s="333" t="str">
        <f>Stat.!BL15</f>
        <v>Kříž Milan</v>
      </c>
      <c r="D21" s="314">
        <f>Stat.!BM15</f>
        <v>14</v>
      </c>
      <c r="E21" s="314">
        <f>Stat.!BN15</f>
        <v>9</v>
      </c>
      <c r="F21" s="314">
        <f>Stat.!BO15</f>
        <v>4</v>
      </c>
      <c r="G21" s="314">
        <f>Stat.!BP15</f>
        <v>13</v>
      </c>
    </row>
    <row r="22" spans="2:7" x14ac:dyDescent="0.2">
      <c r="B22" s="332">
        <v>13</v>
      </c>
      <c r="C22" s="333" t="str">
        <f>Stat.!BL16</f>
        <v>Nehyba Roman</v>
      </c>
      <c r="D22" s="314">
        <f>Stat.!BM16</f>
        <v>6</v>
      </c>
      <c r="E22" s="314">
        <f>Stat.!BN16</f>
        <v>2</v>
      </c>
      <c r="F22" s="314">
        <f>Stat.!BO16</f>
        <v>3</v>
      </c>
      <c r="G22" s="314">
        <f>Stat.!BP16</f>
        <v>5</v>
      </c>
    </row>
    <row r="23" spans="2:7" x14ac:dyDescent="0.2">
      <c r="B23" s="332">
        <v>14</v>
      </c>
      <c r="C23" s="333" t="str">
        <f>Stat.!BL17</f>
        <v>Novák Vojtěch </v>
      </c>
      <c r="D23" s="314">
        <f>Stat.!BM17</f>
        <v>0</v>
      </c>
      <c r="E23" s="314">
        <f>Stat.!BN17</f>
        <v>0</v>
      </c>
      <c r="F23" s="314">
        <f>Stat.!BO17</f>
        <v>0</v>
      </c>
      <c r="G23" s="314">
        <f>Stat.!BP17</f>
        <v>0</v>
      </c>
    </row>
    <row r="24" spans="2:7" x14ac:dyDescent="0.2">
      <c r="B24" s="332">
        <v>15</v>
      </c>
      <c r="C24" s="333" t="str">
        <f>Stat.!BL18</f>
        <v>Plachý Karel</v>
      </c>
      <c r="D24" s="314">
        <f>Stat.!BM18</f>
        <v>13</v>
      </c>
      <c r="E24" s="314">
        <f>Stat.!BN18</f>
        <v>1</v>
      </c>
      <c r="F24" s="314">
        <f>Stat.!BO18</f>
        <v>8</v>
      </c>
      <c r="G24" s="314">
        <f>Stat.!BP18</f>
        <v>9</v>
      </c>
    </row>
    <row r="25" spans="2:7" x14ac:dyDescent="0.2">
      <c r="B25" s="332">
        <v>16</v>
      </c>
      <c r="C25" s="333" t="str">
        <f>Stat.!BL19</f>
        <v>Přívětivý Josef</v>
      </c>
      <c r="D25" s="314">
        <f>Stat.!BM19</f>
        <v>0</v>
      </c>
      <c r="E25" s="314">
        <f>Stat.!BN19</f>
        <v>0</v>
      </c>
      <c r="F25" s="314">
        <f>Stat.!BO19</f>
        <v>0</v>
      </c>
      <c r="G25" s="314">
        <f>Stat.!BP19</f>
        <v>0</v>
      </c>
    </row>
    <row r="26" spans="2:7" x14ac:dyDescent="0.2">
      <c r="B26" s="332">
        <v>17</v>
      </c>
      <c r="C26" s="333" t="str">
        <f>Stat.!BL20</f>
        <v>Švarc Petr</v>
      </c>
      <c r="D26" s="314">
        <f>Stat.!BM20</f>
        <v>13</v>
      </c>
      <c r="E26" s="314">
        <f>Stat.!BN20</f>
        <v>12</v>
      </c>
      <c r="F26" s="314">
        <f>Stat.!BO20</f>
        <v>14</v>
      </c>
      <c r="G26" s="314">
        <f>Stat.!BP20</f>
        <v>26</v>
      </c>
    </row>
    <row r="27" spans="2:7" x14ac:dyDescent="0.2">
      <c r="B27" s="332">
        <v>18</v>
      </c>
      <c r="C27" s="333" t="str">
        <f>Stat.!BL21</f>
        <v>Vávrů Radim</v>
      </c>
      <c r="D27" s="314">
        <f>Stat.!BM21</f>
        <v>14</v>
      </c>
      <c r="E27" s="314">
        <f>Stat.!BN21</f>
        <v>9</v>
      </c>
      <c r="F27" s="314">
        <f>Stat.!BO21</f>
        <v>6</v>
      </c>
      <c r="G27" s="314">
        <f>Stat.!BP21</f>
        <v>15</v>
      </c>
    </row>
    <row r="28" spans="2:7" x14ac:dyDescent="0.2">
      <c r="B28" s="332">
        <v>19</v>
      </c>
      <c r="C28" s="333" t="str">
        <f>Stat.!BL22</f>
        <v>Zejda Vojtěch</v>
      </c>
      <c r="D28" s="314">
        <f>Stat.!BM22</f>
        <v>13</v>
      </c>
      <c r="E28" s="314">
        <f>Stat.!BN22</f>
        <v>5</v>
      </c>
      <c r="F28" s="314">
        <f>Stat.!BO22</f>
        <v>7</v>
      </c>
      <c r="G28" s="314">
        <f>Stat.!BP22</f>
        <v>12</v>
      </c>
    </row>
    <row r="29" spans="2:7" x14ac:dyDescent="0.2">
      <c r="B29" s="332">
        <v>20</v>
      </c>
      <c r="C29" s="333">
        <f>Stat.!BL23</f>
        <v>0</v>
      </c>
      <c r="D29" s="314">
        <f>Stat.!BM23</f>
        <v>0</v>
      </c>
      <c r="E29" s="314">
        <f>Stat.!BN23</f>
        <v>0</v>
      </c>
      <c r="F29" s="314">
        <f>Stat.!BO23</f>
        <v>0</v>
      </c>
      <c r="G29" s="314">
        <f>Stat.!BP23</f>
        <v>0</v>
      </c>
    </row>
    <row r="30" spans="2:7" x14ac:dyDescent="0.2">
      <c r="B30" s="332">
        <v>21</v>
      </c>
      <c r="C30" s="333">
        <f>Stat.!BL24</f>
        <v>0</v>
      </c>
      <c r="D30" s="314">
        <f>Stat.!BM24</f>
        <v>0</v>
      </c>
      <c r="E30" s="314">
        <f>Stat.!BN24</f>
        <v>0</v>
      </c>
      <c r="F30" s="314">
        <f>Stat.!BO24</f>
        <v>0</v>
      </c>
      <c r="G30" s="314">
        <f>Stat.!BP24</f>
        <v>0</v>
      </c>
    </row>
    <row r="31" spans="2:7" x14ac:dyDescent="0.2">
      <c r="B31" s="332">
        <v>22</v>
      </c>
      <c r="C31" s="333">
        <f>Stat.!BL25</f>
        <v>0</v>
      </c>
      <c r="D31" s="314">
        <f>Stat.!BM25</f>
        <v>0</v>
      </c>
      <c r="E31" s="314">
        <f>Stat.!BN25</f>
        <v>0</v>
      </c>
      <c r="F31" s="314">
        <f>Stat.!BO25</f>
        <v>0</v>
      </c>
      <c r="G31" s="314">
        <f>Stat.!BP25</f>
        <v>0</v>
      </c>
    </row>
    <row r="32" spans="2:7" x14ac:dyDescent="0.2">
      <c r="B32" s="23"/>
      <c r="C32" s="23" t="s">
        <v>12</v>
      </c>
      <c r="D32" s="334">
        <f>SUM(D10:D31)</f>
        <v>186</v>
      </c>
      <c r="E32" s="334">
        <f>SUM(E10:E31)</f>
        <v>97</v>
      </c>
      <c r="F32" s="334">
        <f>SUM(F10:F31)</f>
        <v>85</v>
      </c>
      <c r="G32" s="334">
        <f t="shared" ref="G32" si="0">SUM(G10:G31)</f>
        <v>182</v>
      </c>
    </row>
  </sheetData>
  <mergeCells count="4">
    <mergeCell ref="B3:G5"/>
    <mergeCell ref="D6:G6"/>
    <mergeCell ref="E7:F7"/>
    <mergeCell ref="D9:G9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06F5D-42FC-47FC-886A-E8718E9FD6D6}">
  <dimension ref="B2:G32"/>
  <sheetViews>
    <sheetView workbookViewId="0">
      <selection activeCell="N26" sqref="N26"/>
    </sheetView>
  </sheetViews>
  <sheetFormatPr defaultRowHeight="12.75" x14ac:dyDescent="0.2"/>
  <cols>
    <col min="1" max="1" width="5.7109375" customWidth="1"/>
    <col min="2" max="2" width="3.7109375" customWidth="1"/>
    <col min="3" max="3" width="15.7109375" customWidth="1"/>
    <col min="4" max="7" width="5.7109375" customWidth="1"/>
  </cols>
  <sheetData>
    <row r="2" spans="2:7" ht="12.75" customHeight="1" x14ac:dyDescent="0.2"/>
    <row r="3" spans="2:7" x14ac:dyDescent="0.2">
      <c r="B3" s="324" t="s">
        <v>188</v>
      </c>
      <c r="C3" s="325"/>
      <c r="D3" s="325"/>
      <c r="E3" s="325"/>
      <c r="F3" s="325"/>
      <c r="G3" s="325"/>
    </row>
    <row r="4" spans="2:7" x14ac:dyDescent="0.2">
      <c r="B4" s="325"/>
      <c r="C4" s="325"/>
      <c r="D4" s="325"/>
      <c r="E4" s="325"/>
      <c r="F4" s="325"/>
      <c r="G4" s="325"/>
    </row>
    <row r="5" spans="2:7" x14ac:dyDescent="0.2">
      <c r="B5" s="325"/>
      <c r="C5" s="325"/>
      <c r="D5" s="325"/>
      <c r="E5" s="325"/>
      <c r="F5" s="325"/>
      <c r="G5" s="325"/>
    </row>
    <row r="6" spans="2:7" x14ac:dyDescent="0.2">
      <c r="B6" s="272"/>
      <c r="C6" s="272"/>
      <c r="D6" s="326" t="s">
        <v>11</v>
      </c>
      <c r="E6" s="326"/>
      <c r="F6" s="326"/>
      <c r="G6" s="326"/>
    </row>
    <row r="7" spans="2:7" x14ac:dyDescent="0.2">
      <c r="B7" s="272"/>
      <c r="C7" s="327" t="str">
        <f>[2]Stat.!B1</f>
        <v>2018/2019</v>
      </c>
      <c r="D7" s="328" t="s">
        <v>190</v>
      </c>
      <c r="E7" s="326" t="s">
        <v>3</v>
      </c>
      <c r="F7" s="326"/>
      <c r="G7" s="277" t="s">
        <v>191</v>
      </c>
    </row>
    <row r="8" spans="2:7" ht="39.75" x14ac:dyDescent="0.2">
      <c r="B8" s="272"/>
      <c r="C8" s="277" t="s">
        <v>192</v>
      </c>
      <c r="D8" s="329" t="s">
        <v>194</v>
      </c>
      <c r="E8" s="329" t="s">
        <v>195</v>
      </c>
      <c r="F8" s="329" t="s">
        <v>196</v>
      </c>
      <c r="G8" s="329" t="s">
        <v>10</v>
      </c>
    </row>
    <row r="9" spans="2:7" x14ac:dyDescent="0.2">
      <c r="B9" s="272"/>
      <c r="C9" s="277"/>
      <c r="D9" s="331"/>
      <c r="E9" s="331"/>
      <c r="F9" s="331"/>
      <c r="G9" s="331"/>
    </row>
    <row r="10" spans="2:7" x14ac:dyDescent="0.2">
      <c r="B10" s="332">
        <v>1</v>
      </c>
      <c r="C10" s="333" t="str">
        <f>Stat.!BL4</f>
        <v xml:space="preserve">Bastl Josef </v>
      </c>
      <c r="D10" s="314">
        <f>Stat.!BU4</f>
        <v>4</v>
      </c>
      <c r="E10" s="314">
        <f>Stat.!BV4</f>
        <v>5</v>
      </c>
      <c r="F10" s="314">
        <f>Stat.!BW4</f>
        <v>1</v>
      </c>
      <c r="G10" s="314">
        <f>Stat.!BX4</f>
        <v>6</v>
      </c>
    </row>
    <row r="11" spans="2:7" x14ac:dyDescent="0.2">
      <c r="B11" s="332">
        <v>2</v>
      </c>
      <c r="C11" s="333" t="str">
        <f>Stat.!BL5</f>
        <v>Bastl Pavel</v>
      </c>
      <c r="D11" s="314">
        <f>Stat.!BU5</f>
        <v>4</v>
      </c>
      <c r="E11" s="314">
        <f>Stat.!BV5</f>
        <v>2</v>
      </c>
      <c r="F11" s="314">
        <f>Stat.!BW5</f>
        <v>3</v>
      </c>
      <c r="G11" s="314">
        <f>Stat.!BX5</f>
        <v>5</v>
      </c>
    </row>
    <row r="12" spans="2:7" x14ac:dyDescent="0.2">
      <c r="B12" s="332">
        <v>3</v>
      </c>
      <c r="C12" s="333" t="str">
        <f>Stat.!BL6</f>
        <v>Havlík Petr</v>
      </c>
      <c r="D12" s="314">
        <f>Stat.!BU6</f>
        <v>2</v>
      </c>
      <c r="E12" s="314">
        <f>Stat.!BV6</f>
        <v>0</v>
      </c>
      <c r="F12" s="314">
        <f>Stat.!BW6</f>
        <v>0</v>
      </c>
      <c r="G12" s="314">
        <f>Stat.!BX6</f>
        <v>0</v>
      </c>
    </row>
    <row r="13" spans="2:7" x14ac:dyDescent="0.2">
      <c r="B13" s="332">
        <v>4</v>
      </c>
      <c r="C13" s="333" t="str">
        <f>Stat.!BL7</f>
        <v>Chvátal Jan</v>
      </c>
      <c r="D13" s="314">
        <f>Stat.!BU7</f>
        <v>2</v>
      </c>
      <c r="E13" s="314">
        <f>Stat.!BV7</f>
        <v>1</v>
      </c>
      <c r="F13" s="314">
        <f>Stat.!BW7</f>
        <v>0</v>
      </c>
      <c r="G13" s="314">
        <f>Stat.!BX7</f>
        <v>1</v>
      </c>
    </row>
    <row r="14" spans="2:7" x14ac:dyDescent="0.2">
      <c r="B14" s="332">
        <v>5</v>
      </c>
      <c r="C14" s="333" t="str">
        <f>Stat.!BL8</f>
        <v xml:space="preserve">Chvátal Pavel </v>
      </c>
      <c r="D14" s="314">
        <f>Stat.!BU8</f>
        <v>4</v>
      </c>
      <c r="E14" s="314">
        <f>Stat.!BV8</f>
        <v>2</v>
      </c>
      <c r="F14" s="314">
        <f>Stat.!BW8</f>
        <v>0</v>
      </c>
      <c r="G14" s="314">
        <f>Stat.!BX8</f>
        <v>2</v>
      </c>
    </row>
    <row r="15" spans="2:7" x14ac:dyDescent="0.2">
      <c r="B15" s="332">
        <v>6</v>
      </c>
      <c r="C15" s="333" t="str">
        <f>Stat.!BL9</f>
        <v>Jánský Radek</v>
      </c>
      <c r="D15" s="314">
        <f>Stat.!BU9</f>
        <v>2</v>
      </c>
      <c r="E15" s="314">
        <f>Stat.!BV9</f>
        <v>0</v>
      </c>
      <c r="F15" s="314">
        <f>Stat.!BW9</f>
        <v>2</v>
      </c>
      <c r="G15" s="314">
        <f>Stat.!BX9</f>
        <v>2</v>
      </c>
    </row>
    <row r="16" spans="2:7" x14ac:dyDescent="0.2">
      <c r="B16" s="332">
        <v>7</v>
      </c>
      <c r="C16" s="333" t="str">
        <f>Stat.!BL10</f>
        <v>Jindra Pavel</v>
      </c>
      <c r="D16" s="314">
        <f>Stat.!BU10</f>
        <v>0</v>
      </c>
      <c r="E16" s="314">
        <f>Stat.!BV10</f>
        <v>0</v>
      </c>
      <c r="F16" s="314">
        <f>Stat.!BW10</f>
        <v>0</v>
      </c>
      <c r="G16" s="314">
        <f>Stat.!BX10</f>
        <v>0</v>
      </c>
    </row>
    <row r="17" spans="2:7" x14ac:dyDescent="0.2">
      <c r="B17" s="332">
        <v>8</v>
      </c>
      <c r="C17" s="333" t="str">
        <f>Stat.!BL11</f>
        <v>Jindra Zdeněk</v>
      </c>
      <c r="D17" s="314">
        <f>Stat.!BU11</f>
        <v>2</v>
      </c>
      <c r="E17" s="314">
        <f>Stat.!BV11</f>
        <v>2</v>
      </c>
      <c r="F17" s="314">
        <f>Stat.!BW11</f>
        <v>2</v>
      </c>
      <c r="G17" s="314">
        <f>Stat.!BX11</f>
        <v>4</v>
      </c>
    </row>
    <row r="18" spans="2:7" x14ac:dyDescent="0.2">
      <c r="B18" s="332">
        <v>9</v>
      </c>
      <c r="C18" s="333" t="str">
        <f>Stat.!BL12</f>
        <v>Kelbler Miloš</v>
      </c>
      <c r="D18" s="314">
        <f>Stat.!BU12</f>
        <v>4</v>
      </c>
      <c r="E18" s="314">
        <f>Stat.!BV12</f>
        <v>2</v>
      </c>
      <c r="F18" s="314">
        <f>Stat.!BW12</f>
        <v>1</v>
      </c>
      <c r="G18" s="314">
        <f>Stat.!BX12</f>
        <v>3</v>
      </c>
    </row>
    <row r="19" spans="2:7" x14ac:dyDescent="0.2">
      <c r="B19" s="332">
        <v>10</v>
      </c>
      <c r="C19" s="333" t="str">
        <f>Stat.!BL13</f>
        <v>Krejčí Jiří</v>
      </c>
      <c r="D19" s="314">
        <f>Stat.!BU13</f>
        <v>1</v>
      </c>
      <c r="E19" s="314">
        <f>Stat.!BV13</f>
        <v>0</v>
      </c>
      <c r="F19" s="314">
        <f>Stat.!BW13</f>
        <v>0</v>
      </c>
      <c r="G19" s="314">
        <f>Stat.!BX13</f>
        <v>0</v>
      </c>
    </row>
    <row r="20" spans="2:7" x14ac:dyDescent="0.2">
      <c r="B20" s="332">
        <v>11</v>
      </c>
      <c r="C20" s="333" t="str">
        <f>Stat.!BL14</f>
        <v>Kříž Bohuslav</v>
      </c>
      <c r="D20" s="314">
        <f>Stat.!BU14</f>
        <v>4</v>
      </c>
      <c r="E20" s="314">
        <f>Stat.!BV14</f>
        <v>1</v>
      </c>
      <c r="F20" s="314">
        <f>Stat.!BW14</f>
        <v>3</v>
      </c>
      <c r="G20" s="314">
        <f>Stat.!BX14</f>
        <v>4</v>
      </c>
    </row>
    <row r="21" spans="2:7" x14ac:dyDescent="0.2">
      <c r="B21" s="332">
        <v>12</v>
      </c>
      <c r="C21" s="333" t="str">
        <f>Stat.!BL15</f>
        <v>Kříž Milan</v>
      </c>
      <c r="D21" s="314">
        <f>Stat.!BU15</f>
        <v>4</v>
      </c>
      <c r="E21" s="314">
        <f>Stat.!BV15</f>
        <v>0</v>
      </c>
      <c r="F21" s="314">
        <f>Stat.!BW15</f>
        <v>1</v>
      </c>
      <c r="G21" s="314">
        <f>Stat.!BX15</f>
        <v>1</v>
      </c>
    </row>
    <row r="22" spans="2:7" x14ac:dyDescent="0.2">
      <c r="B22" s="332">
        <v>13</v>
      </c>
      <c r="C22" s="333" t="str">
        <f>Stat.!BL16</f>
        <v>Nehyba Roman</v>
      </c>
      <c r="D22" s="314">
        <f>Stat.!BU16</f>
        <v>0</v>
      </c>
      <c r="E22" s="314">
        <f>Stat.!BV16</f>
        <v>0</v>
      </c>
      <c r="F22" s="314">
        <f>Stat.!BW16</f>
        <v>0</v>
      </c>
      <c r="G22" s="314">
        <f>Stat.!BX16</f>
        <v>0</v>
      </c>
    </row>
    <row r="23" spans="2:7" x14ac:dyDescent="0.2">
      <c r="B23" s="332">
        <v>14</v>
      </c>
      <c r="C23" s="333" t="str">
        <f>Stat.!BL17</f>
        <v>Novák Vojtěch </v>
      </c>
      <c r="D23" s="314">
        <f>Stat.!BU17</f>
        <v>0</v>
      </c>
      <c r="E23" s="314">
        <f>Stat.!BV17</f>
        <v>0</v>
      </c>
      <c r="F23" s="314">
        <f>Stat.!BW17</f>
        <v>0</v>
      </c>
      <c r="G23" s="314">
        <f>Stat.!BX17</f>
        <v>0</v>
      </c>
    </row>
    <row r="24" spans="2:7" x14ac:dyDescent="0.2">
      <c r="B24" s="332">
        <v>15</v>
      </c>
      <c r="C24" s="333" t="str">
        <f>Stat.!BL18</f>
        <v>Plachý Karel</v>
      </c>
      <c r="D24" s="314">
        <f>Stat.!BU18</f>
        <v>4</v>
      </c>
      <c r="E24" s="314">
        <f>Stat.!BV18</f>
        <v>0</v>
      </c>
      <c r="F24" s="314">
        <f>Stat.!BW18</f>
        <v>0</v>
      </c>
      <c r="G24" s="314">
        <f>Stat.!BX18</f>
        <v>0</v>
      </c>
    </row>
    <row r="25" spans="2:7" x14ac:dyDescent="0.2">
      <c r="B25" s="332">
        <v>16</v>
      </c>
      <c r="C25" s="333" t="str">
        <f>Stat.!BL19</f>
        <v>Přívětivý Josef</v>
      </c>
      <c r="D25" s="314">
        <f>Stat.!BU19</f>
        <v>1</v>
      </c>
      <c r="E25" s="314">
        <f>Stat.!BV19</f>
        <v>0</v>
      </c>
      <c r="F25" s="314">
        <f>Stat.!BW19</f>
        <v>0</v>
      </c>
      <c r="G25" s="314">
        <f>Stat.!BX19</f>
        <v>0</v>
      </c>
    </row>
    <row r="26" spans="2:7" x14ac:dyDescent="0.2">
      <c r="B26" s="332">
        <v>17</v>
      </c>
      <c r="C26" s="333" t="str">
        <f>Stat.!BL20</f>
        <v>Švarc Petr</v>
      </c>
      <c r="D26" s="314">
        <f>Stat.!BU20</f>
        <v>3</v>
      </c>
      <c r="E26" s="314">
        <f>Stat.!BV20</f>
        <v>3</v>
      </c>
      <c r="F26" s="314">
        <f>Stat.!BW20</f>
        <v>3</v>
      </c>
      <c r="G26" s="314">
        <f>Stat.!BX20</f>
        <v>6</v>
      </c>
    </row>
    <row r="27" spans="2:7" x14ac:dyDescent="0.2">
      <c r="B27" s="332">
        <v>18</v>
      </c>
      <c r="C27" s="333" t="str">
        <f>Stat.!BL21</f>
        <v>Vávrů Radim</v>
      </c>
      <c r="D27" s="314">
        <f>Stat.!BU21</f>
        <v>4</v>
      </c>
      <c r="E27" s="314">
        <f>Stat.!BV21</f>
        <v>5</v>
      </c>
      <c r="F27" s="314">
        <f>Stat.!BW21</f>
        <v>2</v>
      </c>
      <c r="G27" s="314">
        <f>Stat.!BX21</f>
        <v>7</v>
      </c>
    </row>
    <row r="28" spans="2:7" x14ac:dyDescent="0.2">
      <c r="B28" s="332">
        <v>19</v>
      </c>
      <c r="C28" s="333" t="str">
        <f>Stat.!BL22</f>
        <v>Zejda Vojtěch</v>
      </c>
      <c r="D28" s="314">
        <f>Stat.!BU22</f>
        <v>3</v>
      </c>
      <c r="E28" s="314">
        <f>Stat.!BV22</f>
        <v>1</v>
      </c>
      <c r="F28" s="314">
        <f>Stat.!BW22</f>
        <v>0</v>
      </c>
      <c r="G28" s="314">
        <f>Stat.!BX22</f>
        <v>1</v>
      </c>
    </row>
    <row r="29" spans="2:7" x14ac:dyDescent="0.2">
      <c r="B29" s="332">
        <v>20</v>
      </c>
      <c r="C29" s="333">
        <f>Stat.!BL23</f>
        <v>0</v>
      </c>
      <c r="D29" s="314">
        <f>Stat.!BU23</f>
        <v>0</v>
      </c>
      <c r="E29" s="314">
        <f>Stat.!BV23</f>
        <v>0</v>
      </c>
      <c r="F29" s="314">
        <f>Stat.!BW23</f>
        <v>0</v>
      </c>
      <c r="G29" s="314">
        <f>Stat.!BX23</f>
        <v>0</v>
      </c>
    </row>
    <row r="30" spans="2:7" x14ac:dyDescent="0.2">
      <c r="B30" s="332">
        <v>21</v>
      </c>
      <c r="C30" s="333">
        <f>Stat.!BL24</f>
        <v>0</v>
      </c>
      <c r="D30" s="314">
        <f>Stat.!BU24</f>
        <v>0</v>
      </c>
      <c r="E30" s="314">
        <f>Stat.!BV24</f>
        <v>0</v>
      </c>
      <c r="F30" s="314">
        <f>Stat.!BW24</f>
        <v>0</v>
      </c>
      <c r="G30" s="314">
        <f>Stat.!BX24</f>
        <v>0</v>
      </c>
    </row>
    <row r="31" spans="2:7" x14ac:dyDescent="0.2">
      <c r="B31" s="332">
        <v>22</v>
      </c>
      <c r="C31" s="333">
        <f>Stat.!BL25</f>
        <v>0</v>
      </c>
      <c r="D31" s="314">
        <f>Stat.!BU25</f>
        <v>0</v>
      </c>
      <c r="E31" s="314">
        <f>Stat.!BV25</f>
        <v>0</v>
      </c>
      <c r="F31" s="314">
        <f>Stat.!BW25</f>
        <v>0</v>
      </c>
      <c r="G31" s="314">
        <f>Stat.!BX25</f>
        <v>0</v>
      </c>
    </row>
    <row r="32" spans="2:7" x14ac:dyDescent="0.2">
      <c r="B32" s="23"/>
      <c r="C32" s="23" t="s">
        <v>12</v>
      </c>
      <c r="D32" s="334">
        <f t="shared" ref="D32:G32" si="0">SUM(D10:D31)</f>
        <v>48</v>
      </c>
      <c r="E32" s="334">
        <f t="shared" si="0"/>
        <v>24</v>
      </c>
      <c r="F32" s="334">
        <f t="shared" si="0"/>
        <v>18</v>
      </c>
      <c r="G32" s="334">
        <f t="shared" si="0"/>
        <v>42</v>
      </c>
    </row>
  </sheetData>
  <mergeCells count="4">
    <mergeCell ref="B3:G5"/>
    <mergeCell ref="D6:G6"/>
    <mergeCell ref="E7:F7"/>
    <mergeCell ref="D9:G9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4DEAC-7B39-4BB3-AFC5-3E2A50C0F9AC}">
  <dimension ref="B2:G32"/>
  <sheetViews>
    <sheetView workbookViewId="0">
      <selection activeCell="N26" sqref="N26"/>
    </sheetView>
  </sheetViews>
  <sheetFormatPr defaultRowHeight="12.75" x14ac:dyDescent="0.2"/>
  <cols>
    <col min="1" max="1" width="5.7109375" customWidth="1"/>
    <col min="2" max="2" width="3.7109375" customWidth="1"/>
    <col min="3" max="3" width="15.7109375" customWidth="1"/>
    <col min="4" max="7" width="5.7109375" customWidth="1"/>
  </cols>
  <sheetData>
    <row r="2" spans="2:7" ht="12.75" customHeight="1" x14ac:dyDescent="0.2"/>
    <row r="3" spans="2:7" x14ac:dyDescent="0.2">
      <c r="B3" s="324" t="s">
        <v>188</v>
      </c>
      <c r="C3" s="325"/>
      <c r="D3" s="325"/>
      <c r="E3" s="325"/>
      <c r="F3" s="325"/>
      <c r="G3" s="325"/>
    </row>
    <row r="4" spans="2:7" x14ac:dyDescent="0.2">
      <c r="B4" s="325"/>
      <c r="C4" s="325"/>
      <c r="D4" s="325"/>
      <c r="E4" s="325"/>
      <c r="F4" s="325"/>
      <c r="G4" s="325"/>
    </row>
    <row r="5" spans="2:7" x14ac:dyDescent="0.2">
      <c r="B5" s="325"/>
      <c r="C5" s="325"/>
      <c r="D5" s="325"/>
      <c r="E5" s="325"/>
      <c r="F5" s="325"/>
      <c r="G5" s="325"/>
    </row>
    <row r="6" spans="2:7" x14ac:dyDescent="0.2">
      <c r="B6" s="272"/>
      <c r="C6" s="272"/>
      <c r="D6" s="326" t="s">
        <v>12</v>
      </c>
      <c r="E6" s="326"/>
      <c r="F6" s="326"/>
      <c r="G6" s="326"/>
    </row>
    <row r="7" spans="2:7" x14ac:dyDescent="0.2">
      <c r="B7" s="272"/>
      <c r="C7" s="327" t="str">
        <f>[2]Stat.!B1</f>
        <v>2018/2019</v>
      </c>
      <c r="D7" s="328" t="s">
        <v>190</v>
      </c>
      <c r="E7" s="326" t="s">
        <v>3</v>
      </c>
      <c r="F7" s="326"/>
      <c r="G7" s="277" t="s">
        <v>191</v>
      </c>
    </row>
    <row r="8" spans="2:7" ht="39.75" x14ac:dyDescent="0.2">
      <c r="B8" s="272"/>
      <c r="C8" s="277" t="s">
        <v>192</v>
      </c>
      <c r="D8" s="329" t="s">
        <v>194</v>
      </c>
      <c r="E8" s="329" t="s">
        <v>195</v>
      </c>
      <c r="F8" s="329" t="s">
        <v>196</v>
      </c>
      <c r="G8" s="329" t="s">
        <v>10</v>
      </c>
    </row>
    <row r="9" spans="2:7" x14ac:dyDescent="0.2">
      <c r="B9" s="272"/>
      <c r="C9" s="277"/>
      <c r="D9" s="331"/>
      <c r="E9" s="331"/>
      <c r="F9" s="331"/>
      <c r="G9" s="331"/>
    </row>
    <row r="10" spans="2:7" x14ac:dyDescent="0.2">
      <c r="B10" s="332">
        <v>1</v>
      </c>
      <c r="C10" s="333" t="str">
        <f>Stat.!BL4</f>
        <v xml:space="preserve">Bastl Josef </v>
      </c>
      <c r="D10" s="314">
        <f>Stat.!CC4</f>
        <v>18</v>
      </c>
      <c r="E10" s="314">
        <f>Stat.!CD4</f>
        <v>12</v>
      </c>
      <c r="F10" s="314">
        <f>Stat.!CE4</f>
        <v>8</v>
      </c>
      <c r="G10" s="314">
        <f>Stat.!CF4</f>
        <v>20</v>
      </c>
    </row>
    <row r="11" spans="2:7" x14ac:dyDescent="0.2">
      <c r="B11" s="332">
        <v>2</v>
      </c>
      <c r="C11" s="333" t="str">
        <f>Stat.!BL5</f>
        <v>Bastl Pavel</v>
      </c>
      <c r="D11" s="314">
        <f>Stat.!CC5</f>
        <v>18</v>
      </c>
      <c r="E11" s="314">
        <f>Stat.!CD5</f>
        <v>29</v>
      </c>
      <c r="F11" s="314">
        <f>Stat.!CE5</f>
        <v>10</v>
      </c>
      <c r="G11" s="314">
        <f>Stat.!CF5</f>
        <v>39</v>
      </c>
    </row>
    <row r="12" spans="2:7" x14ac:dyDescent="0.2">
      <c r="B12" s="332">
        <v>3</v>
      </c>
      <c r="C12" s="333" t="str">
        <f>Stat.!BL6</f>
        <v>Havlík Petr</v>
      </c>
      <c r="D12" s="314">
        <f>Stat.!CC6</f>
        <v>15</v>
      </c>
      <c r="E12" s="314">
        <f>Stat.!CD6</f>
        <v>0</v>
      </c>
      <c r="F12" s="314">
        <f>Stat.!CE6</f>
        <v>0</v>
      </c>
      <c r="G12" s="314">
        <f>Stat.!CF6</f>
        <v>0</v>
      </c>
    </row>
    <row r="13" spans="2:7" x14ac:dyDescent="0.2">
      <c r="B13" s="332">
        <v>4</v>
      </c>
      <c r="C13" s="333" t="str">
        <f>Stat.!BL7</f>
        <v>Chvátal Jan</v>
      </c>
      <c r="D13" s="314">
        <f>Stat.!CC7</f>
        <v>16</v>
      </c>
      <c r="E13" s="314">
        <f>Stat.!CD7</f>
        <v>5</v>
      </c>
      <c r="F13" s="314">
        <f>Stat.!CE7</f>
        <v>13</v>
      </c>
      <c r="G13" s="314">
        <f>Stat.!CF7</f>
        <v>18</v>
      </c>
    </row>
    <row r="14" spans="2:7" x14ac:dyDescent="0.2">
      <c r="B14" s="332">
        <v>5</v>
      </c>
      <c r="C14" s="333" t="str">
        <f>Stat.!BL8</f>
        <v xml:space="preserve">Chvátal Pavel </v>
      </c>
      <c r="D14" s="314">
        <f>Stat.!CC8</f>
        <v>18</v>
      </c>
      <c r="E14" s="314">
        <f>Stat.!CD8</f>
        <v>3</v>
      </c>
      <c r="F14" s="314">
        <f>Stat.!CE8</f>
        <v>3</v>
      </c>
      <c r="G14" s="314">
        <f>Stat.!CF8</f>
        <v>6</v>
      </c>
    </row>
    <row r="15" spans="2:7" x14ac:dyDescent="0.2">
      <c r="B15" s="332">
        <v>6</v>
      </c>
      <c r="C15" s="333" t="str">
        <f>Stat.!BL9</f>
        <v>Jánský Radek</v>
      </c>
      <c r="D15" s="314">
        <f>Stat.!CC9</f>
        <v>15</v>
      </c>
      <c r="E15" s="314">
        <f>Stat.!CD9</f>
        <v>11</v>
      </c>
      <c r="F15" s="314">
        <f>Stat.!CE9</f>
        <v>4</v>
      </c>
      <c r="G15" s="314">
        <f>Stat.!CF9</f>
        <v>15</v>
      </c>
    </row>
    <row r="16" spans="2:7" x14ac:dyDescent="0.2">
      <c r="B16" s="332">
        <v>7</v>
      </c>
      <c r="C16" s="333" t="str">
        <f>Stat.!BL10</f>
        <v>Jindra Pavel</v>
      </c>
      <c r="D16" s="314">
        <f>Stat.!CC10</f>
        <v>2</v>
      </c>
      <c r="E16" s="314">
        <f>Stat.!CD10</f>
        <v>1</v>
      </c>
      <c r="F16" s="314">
        <f>Stat.!CE10</f>
        <v>0</v>
      </c>
      <c r="G16" s="314">
        <f>Stat.!CF10</f>
        <v>1</v>
      </c>
    </row>
    <row r="17" spans="2:7" x14ac:dyDescent="0.2">
      <c r="B17" s="332">
        <v>8</v>
      </c>
      <c r="C17" s="333" t="str">
        <f>Stat.!BL11</f>
        <v>Jindra Zdeněk</v>
      </c>
      <c r="D17" s="314">
        <f>Stat.!CC11</f>
        <v>2</v>
      </c>
      <c r="E17" s="314">
        <f>Stat.!CD11</f>
        <v>2</v>
      </c>
      <c r="F17" s="314">
        <f>Stat.!CE11</f>
        <v>2</v>
      </c>
      <c r="G17" s="314">
        <f>Stat.!CF11</f>
        <v>4</v>
      </c>
    </row>
    <row r="18" spans="2:7" x14ac:dyDescent="0.2">
      <c r="B18" s="332">
        <v>9</v>
      </c>
      <c r="C18" s="333" t="str">
        <f>Stat.!BL12</f>
        <v>Kelbler Miloš</v>
      </c>
      <c r="D18" s="314">
        <f>Stat.!CC12</f>
        <v>18</v>
      </c>
      <c r="E18" s="314">
        <f>Stat.!CD12</f>
        <v>7</v>
      </c>
      <c r="F18" s="314">
        <f>Stat.!CE12</f>
        <v>8</v>
      </c>
      <c r="G18" s="314">
        <f>Stat.!CF12</f>
        <v>15</v>
      </c>
    </row>
    <row r="19" spans="2:7" x14ac:dyDescent="0.2">
      <c r="B19" s="332">
        <v>10</v>
      </c>
      <c r="C19" s="333" t="str">
        <f>Stat.!BL13</f>
        <v>Krejčí Jiří</v>
      </c>
      <c r="D19" s="314">
        <f>Stat.!CC13</f>
        <v>4</v>
      </c>
      <c r="E19" s="314">
        <f>Stat.!CD13</f>
        <v>1</v>
      </c>
      <c r="F19" s="314">
        <f>Stat.!CE13</f>
        <v>0</v>
      </c>
      <c r="G19" s="314">
        <f>Stat.!CF13</f>
        <v>1</v>
      </c>
    </row>
    <row r="20" spans="2:7" x14ac:dyDescent="0.2">
      <c r="B20" s="332">
        <v>11</v>
      </c>
      <c r="C20" s="333" t="str">
        <f>Stat.!BL14</f>
        <v>Kříž Bohuslav</v>
      </c>
      <c r="D20" s="314">
        <f>Stat.!CC14</f>
        <v>16</v>
      </c>
      <c r="E20" s="314">
        <f>Stat.!CD14</f>
        <v>3</v>
      </c>
      <c r="F20" s="314">
        <f>Stat.!CE14</f>
        <v>7</v>
      </c>
      <c r="G20" s="314">
        <f>Stat.!CF14</f>
        <v>10</v>
      </c>
    </row>
    <row r="21" spans="2:7" x14ac:dyDescent="0.2">
      <c r="B21" s="332">
        <v>12</v>
      </c>
      <c r="C21" s="333" t="str">
        <f>Stat.!BL15</f>
        <v>Kříž Milan</v>
      </c>
      <c r="D21" s="314">
        <f>Stat.!CC15</f>
        <v>18</v>
      </c>
      <c r="E21" s="314">
        <f>Stat.!CD15</f>
        <v>9</v>
      </c>
      <c r="F21" s="314">
        <f>Stat.!CE15</f>
        <v>5</v>
      </c>
      <c r="G21" s="314">
        <f>Stat.!CF15</f>
        <v>14</v>
      </c>
    </row>
    <row r="22" spans="2:7" x14ac:dyDescent="0.2">
      <c r="B22" s="332">
        <v>13</v>
      </c>
      <c r="C22" s="333" t="str">
        <f>Stat.!BL16</f>
        <v>Nehyba Roman</v>
      </c>
      <c r="D22" s="314">
        <f>Stat.!CC16</f>
        <v>6</v>
      </c>
      <c r="E22" s="314">
        <f>Stat.!CD16</f>
        <v>2</v>
      </c>
      <c r="F22" s="314">
        <f>Stat.!CE16</f>
        <v>3</v>
      </c>
      <c r="G22" s="314">
        <f>Stat.!CF16</f>
        <v>5</v>
      </c>
    </row>
    <row r="23" spans="2:7" x14ac:dyDescent="0.2">
      <c r="B23" s="332">
        <v>14</v>
      </c>
      <c r="C23" s="333" t="str">
        <f>Stat.!BL17</f>
        <v>Novák Vojtěch </v>
      </c>
      <c r="D23" s="314">
        <f>Stat.!CC17</f>
        <v>0</v>
      </c>
      <c r="E23" s="314">
        <f>Stat.!CD17</f>
        <v>0</v>
      </c>
      <c r="F23" s="314">
        <f>Stat.!CE17</f>
        <v>0</v>
      </c>
      <c r="G23" s="314">
        <f>Stat.!CF17</f>
        <v>0</v>
      </c>
    </row>
    <row r="24" spans="2:7" x14ac:dyDescent="0.2">
      <c r="B24" s="332">
        <v>15</v>
      </c>
      <c r="C24" s="333" t="str">
        <f>Stat.!BL18</f>
        <v>Plachý Karel</v>
      </c>
      <c r="D24" s="314">
        <f>Stat.!CC18</f>
        <v>17</v>
      </c>
      <c r="E24" s="314">
        <f>Stat.!CD18</f>
        <v>1</v>
      </c>
      <c r="F24" s="314">
        <f>Stat.!CE18</f>
        <v>8</v>
      </c>
      <c r="G24" s="314">
        <f>Stat.!CF18</f>
        <v>9</v>
      </c>
    </row>
    <row r="25" spans="2:7" x14ac:dyDescent="0.2">
      <c r="B25" s="332">
        <v>16</v>
      </c>
      <c r="C25" s="333" t="str">
        <f>Stat.!BL19</f>
        <v>Přívětivý Josef</v>
      </c>
      <c r="D25" s="314">
        <f>Stat.!CC19</f>
        <v>1</v>
      </c>
      <c r="E25" s="314">
        <f>Stat.!CD19</f>
        <v>0</v>
      </c>
      <c r="F25" s="314">
        <f>Stat.!CE19</f>
        <v>0</v>
      </c>
      <c r="G25" s="314">
        <f>Stat.!CF19</f>
        <v>0</v>
      </c>
    </row>
    <row r="26" spans="2:7" x14ac:dyDescent="0.2">
      <c r="B26" s="332">
        <v>17</v>
      </c>
      <c r="C26" s="333" t="str">
        <f>Stat.!BL20</f>
        <v>Švarc Petr</v>
      </c>
      <c r="D26" s="314">
        <f>Stat.!CC20</f>
        <v>16</v>
      </c>
      <c r="E26" s="314">
        <f>Stat.!CD20</f>
        <v>15</v>
      </c>
      <c r="F26" s="314">
        <f>Stat.!CE20</f>
        <v>17</v>
      </c>
      <c r="G26" s="314">
        <f>Stat.!CF20</f>
        <v>32</v>
      </c>
    </row>
    <row r="27" spans="2:7" x14ac:dyDescent="0.2">
      <c r="B27" s="332">
        <v>18</v>
      </c>
      <c r="C27" s="333" t="str">
        <f>Stat.!BL21</f>
        <v>Vávrů Radim</v>
      </c>
      <c r="D27" s="314">
        <f>Stat.!CC21</f>
        <v>18</v>
      </c>
      <c r="E27" s="314">
        <f>Stat.!CD21</f>
        <v>14</v>
      </c>
      <c r="F27" s="314">
        <f>Stat.!CE21</f>
        <v>8</v>
      </c>
      <c r="G27" s="314">
        <f>Stat.!CF21</f>
        <v>22</v>
      </c>
    </row>
    <row r="28" spans="2:7" x14ac:dyDescent="0.2">
      <c r="B28" s="332">
        <v>19</v>
      </c>
      <c r="C28" s="333" t="str">
        <f>Stat.!BL22</f>
        <v>Zejda Vojtěch</v>
      </c>
      <c r="D28" s="314">
        <f>Stat.!CC22</f>
        <v>16</v>
      </c>
      <c r="E28" s="314">
        <f>Stat.!CD22</f>
        <v>6</v>
      </c>
      <c r="F28" s="314">
        <f>Stat.!CE22</f>
        <v>7</v>
      </c>
      <c r="G28" s="314">
        <f>Stat.!CF22</f>
        <v>13</v>
      </c>
    </row>
    <row r="29" spans="2:7" x14ac:dyDescent="0.2">
      <c r="B29" s="332">
        <v>20</v>
      </c>
      <c r="C29" s="333">
        <f>Stat.!BL23</f>
        <v>0</v>
      </c>
      <c r="D29" s="314">
        <f>Stat.!CC23</f>
        <v>0</v>
      </c>
      <c r="E29" s="314">
        <f>Stat.!CD23</f>
        <v>0</v>
      </c>
      <c r="F29" s="314">
        <f>Stat.!CE23</f>
        <v>0</v>
      </c>
      <c r="G29" s="314">
        <f>Stat.!CF23</f>
        <v>0</v>
      </c>
    </row>
    <row r="30" spans="2:7" x14ac:dyDescent="0.2">
      <c r="B30" s="332">
        <v>21</v>
      </c>
      <c r="C30" s="333">
        <f>Stat.!BL24</f>
        <v>0</v>
      </c>
      <c r="D30" s="314">
        <f>Stat.!CC24</f>
        <v>0</v>
      </c>
      <c r="E30" s="314">
        <f>Stat.!CD24</f>
        <v>0</v>
      </c>
      <c r="F30" s="314">
        <f>Stat.!CE24</f>
        <v>0</v>
      </c>
      <c r="G30" s="314">
        <f>Stat.!CF24</f>
        <v>0</v>
      </c>
    </row>
    <row r="31" spans="2:7" x14ac:dyDescent="0.2">
      <c r="B31" s="332">
        <v>22</v>
      </c>
      <c r="C31" s="333">
        <f>Stat.!BL25</f>
        <v>0</v>
      </c>
      <c r="D31" s="314">
        <f>Stat.!CC25</f>
        <v>0</v>
      </c>
      <c r="E31" s="314">
        <f>Stat.!CD25</f>
        <v>0</v>
      </c>
      <c r="F31" s="314">
        <f>Stat.!CE25</f>
        <v>0</v>
      </c>
      <c r="G31" s="314">
        <f>Stat.!CF25</f>
        <v>0</v>
      </c>
    </row>
    <row r="32" spans="2:7" x14ac:dyDescent="0.2">
      <c r="B32" s="23"/>
      <c r="C32" s="23" t="s">
        <v>12</v>
      </c>
      <c r="D32" s="334">
        <f t="shared" ref="D32:G32" si="0">SUM(D10:D31)</f>
        <v>234</v>
      </c>
      <c r="E32" s="334">
        <f t="shared" si="0"/>
        <v>121</v>
      </c>
      <c r="F32" s="334">
        <f t="shared" si="0"/>
        <v>103</v>
      </c>
      <c r="G32" s="334">
        <f t="shared" si="0"/>
        <v>224</v>
      </c>
    </row>
  </sheetData>
  <mergeCells count="4">
    <mergeCell ref="B3:G5"/>
    <mergeCell ref="D6:G6"/>
    <mergeCell ref="E7:F7"/>
    <mergeCell ref="D9:G9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D94CB-2995-4ADC-984C-BCDF278BEB80}">
  <dimension ref="A1:O61"/>
  <sheetViews>
    <sheetView zoomScaleNormal="100" workbookViewId="0">
      <selection activeCell="N26" sqref="N26"/>
    </sheetView>
  </sheetViews>
  <sheetFormatPr defaultRowHeight="12.75" x14ac:dyDescent="0.2"/>
  <cols>
    <col min="1" max="1" width="4.7109375" style="63" customWidth="1"/>
    <col min="2" max="2" width="44.7109375" style="63" customWidth="1"/>
    <col min="3" max="3" width="8.7109375" style="63" customWidth="1"/>
    <col min="4" max="4" width="5.7109375" style="63" customWidth="1"/>
    <col min="5" max="5" width="4.140625" style="63" customWidth="1"/>
    <col min="6" max="6" width="4.5703125" style="63" customWidth="1"/>
    <col min="7" max="7" width="7.28515625" style="63" customWidth="1"/>
    <col min="8" max="8" width="20.140625" style="63" customWidth="1"/>
    <col min="9" max="9" width="5.7109375" style="105" customWidth="1"/>
    <col min="10" max="10" width="5.7109375" style="63" customWidth="1"/>
    <col min="11" max="11" width="4.85546875" style="63" bestFit="1" customWidth="1"/>
    <col min="12" max="12" width="5.85546875" style="63" customWidth="1"/>
    <col min="13" max="13" width="5.85546875" style="63" bestFit="1" customWidth="1"/>
    <col min="14" max="14" width="5.85546875" style="63" customWidth="1"/>
    <col min="15" max="16" width="9.140625" style="63"/>
    <col min="17" max="17" width="32.28515625" style="63" bestFit="1" customWidth="1"/>
    <col min="18" max="20" width="9.140625" style="63"/>
    <col min="21" max="21" width="15.7109375" style="63" bestFit="1" customWidth="1"/>
    <col min="22" max="22" width="9.140625" style="63"/>
    <col min="23" max="23" width="34.85546875" style="63" bestFit="1" customWidth="1"/>
    <col min="24" max="16384" width="9.140625" style="63"/>
  </cols>
  <sheetData>
    <row r="1" spans="1:15" s="35" customFormat="1" ht="15" customHeight="1" x14ac:dyDescent="0.2">
      <c r="A1" s="33" t="s">
        <v>38</v>
      </c>
      <c r="B1" s="34"/>
      <c r="I1" s="36"/>
      <c r="J1" s="36"/>
    </row>
    <row r="2" spans="1:15" s="35" customFormat="1" ht="15" customHeight="1" x14ac:dyDescent="0.2">
      <c r="A2" s="33" t="s">
        <v>39</v>
      </c>
      <c r="B2" s="34"/>
      <c r="I2" s="36"/>
      <c r="J2" s="36"/>
    </row>
    <row r="3" spans="1:15" s="35" customFormat="1" ht="15" customHeight="1" x14ac:dyDescent="0.2">
      <c r="A3" s="33" t="s">
        <v>40</v>
      </c>
      <c r="B3" s="34"/>
      <c r="I3" s="36"/>
      <c r="J3" s="36"/>
    </row>
    <row r="4" spans="1:15" s="37" customFormat="1" ht="15" customHeight="1" x14ac:dyDescent="0.2">
      <c r="C4" s="38" t="s">
        <v>41</v>
      </c>
      <c r="D4" s="38"/>
      <c r="E4" s="37" t="s">
        <v>42</v>
      </c>
      <c r="I4" s="39"/>
      <c r="J4" s="39"/>
    </row>
    <row r="5" spans="1:15" s="37" customFormat="1" ht="15" customHeight="1" x14ac:dyDescent="0.2">
      <c r="A5" s="40">
        <v>1</v>
      </c>
      <c r="B5" s="41" t="s">
        <v>43</v>
      </c>
      <c r="C5" s="39">
        <v>1</v>
      </c>
      <c r="D5" s="39">
        <v>8</v>
      </c>
      <c r="E5" s="39">
        <v>3</v>
      </c>
      <c r="F5" s="39"/>
      <c r="I5" s="39">
        <f>D5</f>
        <v>8</v>
      </c>
      <c r="J5" s="39">
        <f>C5</f>
        <v>1</v>
      </c>
      <c r="K5" s="42"/>
      <c r="M5" s="43"/>
      <c r="N5" s="44"/>
      <c r="O5" s="43"/>
    </row>
    <row r="6" spans="1:15" s="37" customFormat="1" ht="15" customHeight="1" x14ac:dyDescent="0.2">
      <c r="A6" s="40">
        <v>2</v>
      </c>
      <c r="B6" s="41" t="s">
        <v>44</v>
      </c>
      <c r="C6" s="39">
        <v>5</v>
      </c>
      <c r="D6" s="39">
        <v>10</v>
      </c>
      <c r="E6" s="39">
        <v>0</v>
      </c>
      <c r="F6" s="39"/>
      <c r="I6" s="39">
        <f>C6</f>
        <v>5</v>
      </c>
      <c r="J6" s="39">
        <f>D6</f>
        <v>10</v>
      </c>
      <c r="K6" s="42"/>
      <c r="M6" s="43"/>
      <c r="N6" s="44"/>
      <c r="O6" s="43"/>
    </row>
    <row r="7" spans="1:15" s="37" customFormat="1" ht="15" customHeight="1" x14ac:dyDescent="0.2">
      <c r="A7" s="40">
        <v>3</v>
      </c>
      <c r="B7" s="41" t="s">
        <v>45</v>
      </c>
      <c r="C7" s="39">
        <v>2</v>
      </c>
      <c r="D7" s="39">
        <v>5</v>
      </c>
      <c r="E7" s="39">
        <v>3</v>
      </c>
      <c r="F7" s="39"/>
      <c r="I7" s="39">
        <f t="shared" ref="I7" si="0">D7</f>
        <v>5</v>
      </c>
      <c r="J7" s="39">
        <f t="shared" ref="J7" si="1">C7</f>
        <v>2</v>
      </c>
      <c r="K7" s="42"/>
      <c r="M7" s="43"/>
      <c r="N7" s="44"/>
      <c r="O7" s="43"/>
    </row>
    <row r="8" spans="1:15" s="37" customFormat="1" ht="15" customHeight="1" x14ac:dyDescent="0.2">
      <c r="A8" s="40">
        <v>4</v>
      </c>
      <c r="B8" s="41" t="s">
        <v>46</v>
      </c>
      <c r="C8" s="39">
        <v>13</v>
      </c>
      <c r="D8" s="39">
        <v>1</v>
      </c>
      <c r="E8" s="39">
        <v>3</v>
      </c>
      <c r="F8" s="39"/>
      <c r="I8" s="39">
        <f t="shared" ref="I8:J8" si="2">C8</f>
        <v>13</v>
      </c>
      <c r="J8" s="39">
        <f t="shared" si="2"/>
        <v>1</v>
      </c>
      <c r="K8" s="42"/>
      <c r="L8" s="45"/>
      <c r="N8" s="44"/>
      <c r="O8" s="43"/>
    </row>
    <row r="9" spans="1:15" s="37" customFormat="1" ht="15" customHeight="1" x14ac:dyDescent="0.2">
      <c r="A9" s="40">
        <v>5</v>
      </c>
      <c r="B9" s="41" t="s">
        <v>47</v>
      </c>
      <c r="C9" s="39">
        <v>4</v>
      </c>
      <c r="D9" s="39">
        <v>8</v>
      </c>
      <c r="E9" s="39">
        <v>3</v>
      </c>
      <c r="F9" s="39"/>
      <c r="I9" s="39">
        <f t="shared" ref="I9" si="3">D9</f>
        <v>8</v>
      </c>
      <c r="J9" s="39">
        <f t="shared" ref="J9" si="4">C9</f>
        <v>4</v>
      </c>
      <c r="K9" s="42"/>
      <c r="L9" s="43"/>
      <c r="N9" s="44"/>
      <c r="O9" s="43"/>
    </row>
    <row r="10" spans="1:15" s="37" customFormat="1" ht="15" customHeight="1" x14ac:dyDescent="0.2">
      <c r="A10" s="40">
        <v>6</v>
      </c>
      <c r="B10" s="41" t="s">
        <v>48</v>
      </c>
      <c r="C10" s="39">
        <v>13</v>
      </c>
      <c r="D10" s="39">
        <v>5</v>
      </c>
      <c r="E10" s="39">
        <v>3</v>
      </c>
      <c r="F10" s="39"/>
      <c r="I10" s="39">
        <f t="shared" ref="I10:J10" si="5">C10</f>
        <v>13</v>
      </c>
      <c r="J10" s="39">
        <f t="shared" si="5"/>
        <v>5</v>
      </c>
      <c r="K10" s="42"/>
      <c r="L10" s="43"/>
      <c r="N10" s="44"/>
      <c r="O10" s="43"/>
    </row>
    <row r="11" spans="1:15" s="37" customFormat="1" ht="15" customHeight="1" x14ac:dyDescent="0.2">
      <c r="A11" s="40">
        <v>7</v>
      </c>
      <c r="B11" s="41" t="s">
        <v>49</v>
      </c>
      <c r="C11" s="39">
        <v>6</v>
      </c>
      <c r="D11" s="39">
        <v>2</v>
      </c>
      <c r="E11" s="39">
        <v>3</v>
      </c>
      <c r="F11" s="39"/>
      <c r="I11" s="39">
        <f>C11</f>
        <v>6</v>
      </c>
      <c r="J11" s="39">
        <f>D11</f>
        <v>2</v>
      </c>
      <c r="K11" s="42"/>
      <c r="L11" s="43"/>
      <c r="N11" s="44"/>
      <c r="O11" s="43"/>
    </row>
    <row r="12" spans="1:15" s="37" customFormat="1" ht="15" customHeight="1" x14ac:dyDescent="0.2">
      <c r="A12" s="40">
        <v>8</v>
      </c>
      <c r="B12" s="41" t="s">
        <v>50</v>
      </c>
      <c r="C12" s="39">
        <v>2</v>
      </c>
      <c r="D12" s="39">
        <v>3</v>
      </c>
      <c r="E12" s="39">
        <v>0</v>
      </c>
      <c r="F12" s="39"/>
      <c r="I12" s="39">
        <f t="shared" ref="I12:J12" si="6">C12</f>
        <v>2</v>
      </c>
      <c r="J12" s="39">
        <f t="shared" si="6"/>
        <v>3</v>
      </c>
      <c r="K12" s="42"/>
      <c r="L12" s="45"/>
      <c r="N12" s="44"/>
      <c r="O12" s="43"/>
    </row>
    <row r="13" spans="1:15" s="37" customFormat="1" ht="15" customHeight="1" x14ac:dyDescent="0.2">
      <c r="A13" s="40">
        <v>9</v>
      </c>
      <c r="B13" s="41" t="s">
        <v>51</v>
      </c>
      <c r="C13" s="39">
        <v>8</v>
      </c>
      <c r="D13" s="39">
        <v>4</v>
      </c>
      <c r="E13" s="39">
        <v>0</v>
      </c>
      <c r="F13" s="39"/>
      <c r="I13" s="39">
        <f t="shared" ref="I13" si="7">D13</f>
        <v>4</v>
      </c>
      <c r="J13" s="39">
        <f t="shared" ref="J13" si="8">C13</f>
        <v>8</v>
      </c>
      <c r="K13" s="42"/>
      <c r="M13" s="43"/>
      <c r="N13" s="44"/>
      <c r="O13" s="43"/>
    </row>
    <row r="14" spans="1:15" s="37" customFormat="1" ht="15" customHeight="1" x14ac:dyDescent="0.2">
      <c r="A14" s="40">
        <v>10</v>
      </c>
      <c r="B14" s="41" t="s">
        <v>52</v>
      </c>
      <c r="C14" s="39">
        <v>8</v>
      </c>
      <c r="D14" s="39">
        <v>2</v>
      </c>
      <c r="E14" s="39">
        <v>3</v>
      </c>
      <c r="F14" s="39"/>
      <c r="I14" s="39">
        <f t="shared" ref="I14:J14" si="9">C14</f>
        <v>8</v>
      </c>
      <c r="J14" s="39">
        <f t="shared" si="9"/>
        <v>2</v>
      </c>
      <c r="K14" s="42"/>
      <c r="M14" s="43"/>
      <c r="N14" s="44"/>
      <c r="O14" s="43"/>
    </row>
    <row r="15" spans="1:15" s="37" customFormat="1" ht="15" customHeight="1" x14ac:dyDescent="0.2">
      <c r="A15" s="40">
        <v>11</v>
      </c>
      <c r="B15" s="41" t="s">
        <v>53</v>
      </c>
      <c r="C15" s="39">
        <v>4</v>
      </c>
      <c r="D15" s="39">
        <v>10</v>
      </c>
      <c r="E15" s="39">
        <v>3</v>
      </c>
      <c r="F15" s="39"/>
      <c r="I15" s="39">
        <f t="shared" ref="I15" si="10">D15</f>
        <v>10</v>
      </c>
      <c r="J15" s="39">
        <f t="shared" ref="J15" si="11">C15</f>
        <v>4</v>
      </c>
      <c r="K15" s="42"/>
      <c r="M15" s="43"/>
      <c r="N15" s="44"/>
      <c r="O15" s="43"/>
    </row>
    <row r="16" spans="1:15" s="37" customFormat="1" ht="15" customHeight="1" x14ac:dyDescent="0.2">
      <c r="A16" s="40">
        <v>12</v>
      </c>
      <c r="B16" s="41" t="s">
        <v>54</v>
      </c>
      <c r="C16" s="39">
        <v>7</v>
      </c>
      <c r="D16" s="39">
        <v>8</v>
      </c>
      <c r="E16" s="39">
        <v>1</v>
      </c>
      <c r="F16" s="39"/>
      <c r="I16" s="39">
        <f t="shared" ref="I16:J16" si="12">C16</f>
        <v>7</v>
      </c>
      <c r="J16" s="39">
        <f t="shared" si="12"/>
        <v>8</v>
      </c>
      <c r="K16" s="42"/>
      <c r="M16" s="43"/>
      <c r="N16" s="44"/>
      <c r="O16" s="43"/>
    </row>
    <row r="17" spans="1:15" s="37" customFormat="1" ht="15" customHeight="1" x14ac:dyDescent="0.2">
      <c r="A17" s="40">
        <v>13</v>
      </c>
      <c r="B17" s="41" t="s">
        <v>55</v>
      </c>
      <c r="C17" s="39">
        <v>2</v>
      </c>
      <c r="D17" s="39">
        <v>6</v>
      </c>
      <c r="E17" s="39">
        <v>3</v>
      </c>
      <c r="F17" s="39"/>
      <c r="I17" s="39">
        <f t="shared" ref="I17" si="13">D17</f>
        <v>6</v>
      </c>
      <c r="J17" s="39">
        <f t="shared" ref="J17" si="14">C17</f>
        <v>2</v>
      </c>
      <c r="K17" s="42"/>
      <c r="L17" s="46"/>
      <c r="M17" s="47"/>
      <c r="N17" s="48"/>
      <c r="O17" s="47"/>
    </row>
    <row r="18" spans="1:15" s="50" customFormat="1" ht="15" customHeight="1" x14ac:dyDescent="0.2">
      <c r="A18" s="40">
        <v>14</v>
      </c>
      <c r="B18" s="41" t="s">
        <v>56</v>
      </c>
      <c r="C18" s="37">
        <v>12</v>
      </c>
      <c r="D18" s="39">
        <v>2</v>
      </c>
      <c r="E18" s="39">
        <v>0</v>
      </c>
      <c r="F18" s="49"/>
      <c r="I18" s="39">
        <f>D18</f>
        <v>2</v>
      </c>
      <c r="J18" s="39">
        <f>C18</f>
        <v>12</v>
      </c>
      <c r="K18" s="42"/>
      <c r="L18" s="37"/>
      <c r="M18" s="51"/>
      <c r="N18" s="51"/>
      <c r="O18" s="52"/>
    </row>
    <row r="19" spans="1:15" s="37" customFormat="1" ht="15" hidden="1" customHeight="1" x14ac:dyDescent="0.2">
      <c r="A19" s="53"/>
      <c r="B19" s="54"/>
      <c r="C19" s="55"/>
      <c r="D19" s="55"/>
      <c r="E19" s="55"/>
      <c r="F19" s="56"/>
      <c r="G19" s="57"/>
      <c r="H19" s="57"/>
      <c r="I19" s="56"/>
      <c r="J19" s="56"/>
      <c r="K19" s="42"/>
    </row>
    <row r="20" spans="1:15" s="50" customFormat="1" ht="34.5" customHeight="1" x14ac:dyDescent="0.2">
      <c r="C20" s="58"/>
      <c r="I20" s="59">
        <f>SUM(I5:I18)</f>
        <v>97</v>
      </c>
      <c r="J20" s="59">
        <f>SUM(J5:J18)</f>
        <v>64</v>
      </c>
      <c r="K20" s="60" t="s">
        <v>57</v>
      </c>
      <c r="L20" s="61" t="s">
        <v>58</v>
      </c>
    </row>
    <row r="21" spans="1:15" s="50" customFormat="1" ht="15" customHeight="1" x14ac:dyDescent="0.25">
      <c r="A21" s="62" t="s">
        <v>59</v>
      </c>
      <c r="B21" s="62"/>
      <c r="C21" s="58"/>
      <c r="I21" s="37"/>
      <c r="J21" s="37"/>
      <c r="K21" s="37"/>
      <c r="L21" s="37"/>
    </row>
    <row r="22" spans="1:15" s="50" customFormat="1" ht="15" customHeight="1" x14ac:dyDescent="0.2">
      <c r="A22" s="37"/>
      <c r="B22" s="37"/>
      <c r="C22" s="38" t="s">
        <v>41</v>
      </c>
      <c r="D22" s="38"/>
      <c r="E22" s="37" t="s">
        <v>42</v>
      </c>
      <c r="I22" s="39"/>
      <c r="J22" s="39"/>
      <c r="K22" s="42"/>
      <c r="L22" s="37"/>
    </row>
    <row r="23" spans="1:15" s="50" customFormat="1" ht="15" customHeight="1" x14ac:dyDescent="0.2">
      <c r="A23" s="40">
        <v>1</v>
      </c>
      <c r="B23" s="37" t="s">
        <v>51</v>
      </c>
      <c r="C23" s="39">
        <v>9</v>
      </c>
      <c r="D23" s="39">
        <v>5</v>
      </c>
      <c r="E23" s="39"/>
      <c r="I23" s="39">
        <f>D23</f>
        <v>5</v>
      </c>
      <c r="J23" s="39">
        <f>C23</f>
        <v>9</v>
      </c>
      <c r="K23" s="42"/>
      <c r="L23" s="37"/>
    </row>
    <row r="24" spans="1:15" s="50" customFormat="1" ht="15" customHeight="1" x14ac:dyDescent="0.2">
      <c r="A24" s="40">
        <v>2</v>
      </c>
      <c r="B24" s="37" t="s">
        <v>44</v>
      </c>
      <c r="C24" s="39">
        <v>7</v>
      </c>
      <c r="D24" s="39">
        <v>4</v>
      </c>
      <c r="E24" s="39"/>
      <c r="I24" s="39">
        <f>C24</f>
        <v>7</v>
      </c>
      <c r="J24" s="39">
        <f>D24</f>
        <v>4</v>
      </c>
      <c r="K24" s="42"/>
      <c r="L24" s="37"/>
    </row>
    <row r="25" spans="1:15" s="37" customFormat="1" ht="15" customHeight="1" x14ac:dyDescent="0.2">
      <c r="A25" s="40">
        <v>3</v>
      </c>
      <c r="B25" s="37" t="s">
        <v>49</v>
      </c>
      <c r="C25" s="39">
        <v>5</v>
      </c>
      <c r="D25" s="39">
        <v>3</v>
      </c>
      <c r="E25" s="39"/>
      <c r="F25" s="50"/>
      <c r="G25" s="50"/>
      <c r="H25" s="50"/>
      <c r="I25" s="39">
        <f>C25</f>
        <v>5</v>
      </c>
      <c r="J25" s="39">
        <f>D25</f>
        <v>3</v>
      </c>
      <c r="K25" s="42"/>
      <c r="M25" s="50"/>
    </row>
    <row r="26" spans="1:15" x14ac:dyDescent="0.2">
      <c r="A26" s="40">
        <v>4</v>
      </c>
      <c r="B26" s="37" t="s">
        <v>56</v>
      </c>
      <c r="C26" s="39">
        <v>5</v>
      </c>
      <c r="D26" s="39">
        <v>7</v>
      </c>
      <c r="E26" s="39"/>
      <c r="F26" s="50"/>
      <c r="G26" s="50"/>
      <c r="H26" s="50"/>
      <c r="I26" s="39">
        <f>D26</f>
        <v>7</v>
      </c>
      <c r="J26" s="39">
        <f>C26</f>
        <v>5</v>
      </c>
      <c r="K26" s="42"/>
      <c r="L26" s="37"/>
      <c r="M26" s="50"/>
    </row>
    <row r="27" spans="1:15" x14ac:dyDescent="0.2">
      <c r="A27" s="37"/>
      <c r="B27" s="37"/>
      <c r="C27" s="64"/>
      <c r="D27" s="37"/>
      <c r="E27" s="37"/>
      <c r="F27" s="37"/>
      <c r="G27" s="50"/>
      <c r="H27" s="37"/>
      <c r="I27" s="59">
        <f>SUM(I23:I26)</f>
        <v>24</v>
      </c>
      <c r="J27" s="59">
        <f>SUM(J23:J26)</f>
        <v>21</v>
      </c>
      <c r="K27" s="60" t="s">
        <v>57</v>
      </c>
      <c r="M27" s="37"/>
    </row>
    <row r="28" spans="1:15" x14ac:dyDescent="0.2">
      <c r="A28" s="37"/>
      <c r="B28" s="37"/>
      <c r="C28" s="64"/>
      <c r="D28" s="37"/>
      <c r="E28" s="37"/>
      <c r="F28" s="37"/>
      <c r="G28" s="50"/>
      <c r="H28" s="37"/>
      <c r="I28" s="59"/>
      <c r="J28" s="59"/>
      <c r="K28" s="60"/>
      <c r="L28" s="61"/>
      <c r="M28" s="37"/>
    </row>
    <row r="29" spans="1:15" x14ac:dyDescent="0.2">
      <c r="A29" s="37"/>
      <c r="B29" s="37"/>
      <c r="C29" s="64"/>
      <c r="D29" s="37"/>
      <c r="E29" s="37"/>
      <c r="F29" s="37"/>
      <c r="G29" s="50"/>
      <c r="H29" s="37"/>
      <c r="I29" s="59"/>
      <c r="J29" s="59"/>
      <c r="K29" s="60"/>
      <c r="L29" s="61"/>
      <c r="M29" s="37"/>
    </row>
    <row r="30" spans="1:15" x14ac:dyDescent="0.2">
      <c r="A30" s="37"/>
      <c r="B30" s="37"/>
      <c r="C30" s="64"/>
      <c r="D30" s="37"/>
      <c r="E30" s="37"/>
      <c r="F30" s="37"/>
      <c r="G30" s="50"/>
      <c r="H30" s="37"/>
      <c r="I30" s="59"/>
      <c r="J30" s="59"/>
      <c r="K30" s="60"/>
      <c r="L30" s="61"/>
      <c r="M30" s="37"/>
    </row>
    <row r="31" spans="1:15" x14ac:dyDescent="0.2">
      <c r="A31" s="37"/>
      <c r="B31" s="37"/>
      <c r="C31" s="64"/>
      <c r="D31" s="37"/>
      <c r="E31" s="37"/>
      <c r="F31" s="37"/>
      <c r="G31" s="50"/>
      <c r="H31" s="37"/>
      <c r="I31" s="59">
        <f>SUM(I20,I27)</f>
        <v>121</v>
      </c>
      <c r="J31" s="59">
        <f>SUM(J20,J27)</f>
        <v>85</v>
      </c>
      <c r="K31" s="60" t="s">
        <v>57</v>
      </c>
      <c r="L31" s="61" t="s">
        <v>58</v>
      </c>
      <c r="M31" s="37"/>
    </row>
    <row r="32" spans="1:15" x14ac:dyDescent="0.2">
      <c r="A32" s="37"/>
      <c r="B32" s="37"/>
      <c r="C32" s="64"/>
      <c r="D32" s="37"/>
      <c r="E32" s="37"/>
      <c r="F32" s="37"/>
      <c r="G32" s="50"/>
      <c r="H32" s="37"/>
      <c r="I32" s="59"/>
      <c r="J32" s="59"/>
      <c r="K32" s="60"/>
      <c r="L32" s="61"/>
      <c r="M32" s="37"/>
    </row>
    <row r="33" spans="1:13" x14ac:dyDescent="0.2">
      <c r="A33" s="37"/>
      <c r="B33" s="37"/>
      <c r="C33" s="64"/>
      <c r="D33" s="37"/>
      <c r="E33" s="37"/>
      <c r="F33" s="37"/>
      <c r="G33" s="50"/>
      <c r="H33" s="37"/>
      <c r="I33" s="59"/>
      <c r="J33" s="59"/>
      <c r="K33" s="60"/>
      <c r="L33" s="61"/>
      <c r="M33" s="37"/>
    </row>
    <row r="34" spans="1:13" x14ac:dyDescent="0.2">
      <c r="A34" s="37"/>
      <c r="B34" s="37"/>
      <c r="C34" s="64"/>
      <c r="D34" s="37"/>
      <c r="E34" s="37"/>
      <c r="F34" s="37"/>
      <c r="G34" s="50"/>
      <c r="H34" s="37"/>
      <c r="I34" s="59"/>
      <c r="J34" s="59"/>
      <c r="K34" s="60"/>
      <c r="L34" s="61"/>
      <c r="M34" s="37"/>
    </row>
    <row r="35" spans="1:13" ht="25.5" x14ac:dyDescent="0.35">
      <c r="A35" s="65" t="s">
        <v>60</v>
      </c>
      <c r="B35" s="65"/>
      <c r="C35" s="65"/>
      <c r="D35" s="65"/>
      <c r="E35" s="65"/>
      <c r="F35" s="37"/>
      <c r="G35" s="50"/>
      <c r="H35" s="37"/>
      <c r="I35" s="59"/>
      <c r="J35" s="59"/>
      <c r="K35" s="60"/>
      <c r="L35" s="61"/>
      <c r="M35" s="37"/>
    </row>
    <row r="36" spans="1:13" ht="18" x14ac:dyDescent="0.25">
      <c r="A36" s="66" t="s">
        <v>38</v>
      </c>
      <c r="B36" s="66"/>
      <c r="C36" s="66"/>
      <c r="D36" s="66"/>
      <c r="E36" s="66"/>
      <c r="F36" s="37"/>
      <c r="G36" s="50"/>
      <c r="H36" s="37"/>
      <c r="I36" s="59"/>
      <c r="J36" s="59"/>
      <c r="K36" s="60"/>
      <c r="L36" s="61"/>
      <c r="M36" s="37"/>
    </row>
    <row r="37" spans="1:13" ht="15" x14ac:dyDescent="0.2">
      <c r="A37" s="67"/>
      <c r="B37" s="67"/>
      <c r="C37" s="67"/>
      <c r="D37" s="67"/>
      <c r="E37" s="67"/>
      <c r="F37" s="37"/>
      <c r="G37" s="50"/>
      <c r="H37" s="37"/>
      <c r="I37" s="59"/>
      <c r="J37" s="59"/>
      <c r="K37" s="60"/>
      <c r="L37" s="61"/>
      <c r="M37" s="37"/>
    </row>
    <row r="38" spans="1:13" ht="16.5" thickBot="1" x14ac:dyDescent="0.3">
      <c r="A38" s="68" t="s">
        <v>61</v>
      </c>
      <c r="B38" s="68"/>
      <c r="C38" s="68"/>
      <c r="D38" s="68"/>
      <c r="E38" s="69"/>
      <c r="F38" s="50"/>
      <c r="G38" s="50"/>
      <c r="H38" s="50"/>
      <c r="I38" s="50"/>
      <c r="J38" s="50"/>
      <c r="K38" s="50"/>
      <c r="L38" s="50"/>
    </row>
    <row r="39" spans="1:13" ht="15" customHeight="1" thickBot="1" x14ac:dyDescent="0.25">
      <c r="A39" s="70" t="s">
        <v>62</v>
      </c>
      <c r="B39" s="71" t="s">
        <v>63</v>
      </c>
      <c r="C39" s="72" t="s">
        <v>64</v>
      </c>
      <c r="D39" s="73" t="s">
        <v>42</v>
      </c>
      <c r="E39" s="74"/>
      <c r="F39" s="75"/>
      <c r="G39" s="75"/>
      <c r="H39" s="75"/>
      <c r="I39" s="76"/>
      <c r="J39" s="75"/>
      <c r="K39" s="75"/>
      <c r="L39" s="77"/>
    </row>
    <row r="40" spans="1:13" ht="15" customHeight="1" x14ac:dyDescent="0.2">
      <c r="A40" s="78" t="s">
        <v>65</v>
      </c>
      <c r="B40" s="79" t="str">
        <f>B5</f>
        <v>HC Dačice - HB Motáci Třebětice</v>
      </c>
      <c r="C40" s="80" t="str">
        <f t="shared" ref="C40:C53" si="15">CONCATENATE(C5,":",D5)</f>
        <v>1:8</v>
      </c>
      <c r="D40" s="81">
        <f>IF(E5="","",E5)</f>
        <v>3</v>
      </c>
      <c r="E40" s="82"/>
      <c r="G40" s="83"/>
      <c r="H40" s="83"/>
      <c r="I40" s="84"/>
      <c r="J40" s="85"/>
      <c r="K40" s="86"/>
      <c r="L40" s="87"/>
    </row>
    <row r="41" spans="1:13" ht="15" customHeight="1" x14ac:dyDescent="0.2">
      <c r="A41" s="88" t="s">
        <v>66</v>
      </c>
      <c r="B41" s="89" t="str">
        <f t="shared" ref="B41:B53" si="16">B6</f>
        <v xml:space="preserve">HB Motáci Třebětice - HC Třešť </v>
      </c>
      <c r="C41" s="90" t="str">
        <f t="shared" si="15"/>
        <v>5:10</v>
      </c>
      <c r="D41" s="91">
        <f t="shared" ref="D41:D53" si="17">IF(E6="","",E6)</f>
        <v>0</v>
      </c>
      <c r="E41" s="82"/>
      <c r="G41" s="92"/>
      <c r="H41" s="83"/>
      <c r="I41" s="93"/>
      <c r="J41" s="94"/>
      <c r="K41" s="83"/>
      <c r="L41" s="87"/>
    </row>
    <row r="42" spans="1:13" ht="15" customHeight="1" x14ac:dyDescent="0.2">
      <c r="A42" s="88" t="s">
        <v>67</v>
      </c>
      <c r="B42" s="89" t="str">
        <f t="shared" si="16"/>
        <v xml:space="preserve">HC Červený Hrádek - HB Motáci Třebětice </v>
      </c>
      <c r="C42" s="90" t="str">
        <f t="shared" si="15"/>
        <v>2:5</v>
      </c>
      <c r="D42" s="91">
        <f t="shared" si="17"/>
        <v>3</v>
      </c>
      <c r="E42" s="82"/>
      <c r="G42" s="92"/>
      <c r="H42" s="83"/>
      <c r="I42" s="93"/>
      <c r="J42" s="94"/>
      <c r="K42" s="83"/>
      <c r="L42" s="87"/>
    </row>
    <row r="43" spans="1:13" ht="15" customHeight="1" x14ac:dyDescent="0.2">
      <c r="A43" s="88" t="s">
        <v>68</v>
      </c>
      <c r="B43" s="89" t="str">
        <f t="shared" si="16"/>
        <v xml:space="preserve">HB Motáci Třebětice - HC Krahulčí </v>
      </c>
      <c r="C43" s="90" t="str">
        <f t="shared" si="15"/>
        <v>13:1</v>
      </c>
      <c r="D43" s="91">
        <f t="shared" si="17"/>
        <v>3</v>
      </c>
      <c r="E43" s="82"/>
      <c r="G43" s="92"/>
      <c r="H43" s="83"/>
      <c r="I43" s="93"/>
      <c r="J43" s="94"/>
      <c r="K43" s="83"/>
      <c r="L43" s="87"/>
    </row>
    <row r="44" spans="1:13" ht="15" customHeight="1" x14ac:dyDescent="0.2">
      <c r="A44" s="88" t="s">
        <v>69</v>
      </c>
      <c r="B44" s="89" t="str">
        <f t="shared" si="16"/>
        <v xml:space="preserve">HC Dlouhá Brtnice - HB Motáci Třebětice </v>
      </c>
      <c r="C44" s="90" t="str">
        <f t="shared" si="15"/>
        <v>4:8</v>
      </c>
      <c r="D44" s="91">
        <f t="shared" si="17"/>
        <v>3</v>
      </c>
      <c r="E44" s="82"/>
      <c r="G44" s="92"/>
      <c r="H44" s="83"/>
      <c r="I44" s="93"/>
      <c r="J44" s="94"/>
      <c r="K44" s="83"/>
      <c r="L44" s="87"/>
    </row>
    <row r="45" spans="1:13" s="35" customFormat="1" ht="15" customHeight="1" x14ac:dyDescent="0.2">
      <c r="A45" s="88" t="s">
        <v>70</v>
      </c>
      <c r="B45" s="89" t="str">
        <f t="shared" si="16"/>
        <v>HB Motáci Třebětice - HC Hříšice</v>
      </c>
      <c r="C45" s="90" t="str">
        <f t="shared" si="15"/>
        <v>13:5</v>
      </c>
      <c r="D45" s="91">
        <f t="shared" si="17"/>
        <v>3</v>
      </c>
      <c r="E45" s="82"/>
      <c r="F45" s="63"/>
      <c r="G45" s="92"/>
      <c r="H45" s="83"/>
      <c r="I45" s="93"/>
      <c r="J45" s="94"/>
      <c r="K45" s="83"/>
      <c r="L45" s="87"/>
    </row>
    <row r="46" spans="1:13" s="35" customFormat="1" ht="15" customHeight="1" x14ac:dyDescent="0.2">
      <c r="A46" s="88" t="s">
        <v>71</v>
      </c>
      <c r="B46" s="89" t="str">
        <f t="shared" si="16"/>
        <v>HB Motáci Třebětice - HC Lukas Stará Říše</v>
      </c>
      <c r="C46" s="90" t="str">
        <f t="shared" si="15"/>
        <v>6:2</v>
      </c>
      <c r="D46" s="91">
        <f t="shared" si="17"/>
        <v>3</v>
      </c>
      <c r="E46" s="82"/>
      <c r="F46" s="63"/>
      <c r="G46" s="92"/>
      <c r="H46" s="83"/>
      <c r="I46" s="93"/>
      <c r="J46" s="94"/>
      <c r="K46" s="83"/>
      <c r="L46" s="87"/>
    </row>
    <row r="47" spans="1:13" ht="15" customHeight="1" x14ac:dyDescent="0.2">
      <c r="A47" s="88" t="s">
        <v>72</v>
      </c>
      <c r="B47" s="89" t="str">
        <f t="shared" si="16"/>
        <v>HB Motáci Třebětice - HC Dačice</v>
      </c>
      <c r="C47" s="90" t="str">
        <f t="shared" si="15"/>
        <v>2:3</v>
      </c>
      <c r="D47" s="91">
        <f t="shared" si="17"/>
        <v>0</v>
      </c>
      <c r="E47" s="82"/>
      <c r="G47" s="92"/>
      <c r="H47" s="83"/>
      <c r="I47" s="93"/>
      <c r="J47" s="94"/>
      <c r="K47" s="83"/>
      <c r="L47" s="87"/>
    </row>
    <row r="48" spans="1:13" ht="15" customHeight="1" x14ac:dyDescent="0.2">
      <c r="A48" s="88" t="s">
        <v>73</v>
      </c>
      <c r="B48" s="89" t="str">
        <f t="shared" si="16"/>
        <v>HC Třešť - HB Motáci Třebětice</v>
      </c>
      <c r="C48" s="90" t="str">
        <f t="shared" si="15"/>
        <v>8:4</v>
      </c>
      <c r="D48" s="91">
        <f t="shared" si="17"/>
        <v>0</v>
      </c>
      <c r="E48" s="82"/>
      <c r="G48" s="92"/>
      <c r="H48" s="83"/>
      <c r="I48" s="93"/>
      <c r="J48" s="94"/>
      <c r="K48" s="83"/>
      <c r="L48" s="87"/>
    </row>
    <row r="49" spans="1:13" ht="15" customHeight="1" x14ac:dyDescent="0.2">
      <c r="A49" s="88" t="s">
        <v>74</v>
      </c>
      <c r="B49" s="89" t="str">
        <f t="shared" si="16"/>
        <v>HB Motáci Třebětice - HC Červený Hrádek</v>
      </c>
      <c r="C49" s="90" t="str">
        <f t="shared" si="15"/>
        <v>8:2</v>
      </c>
      <c r="D49" s="91">
        <f t="shared" si="17"/>
        <v>3</v>
      </c>
      <c r="E49" s="82"/>
      <c r="G49" s="92"/>
      <c r="H49" s="83"/>
      <c r="I49" s="93"/>
      <c r="J49" s="94"/>
      <c r="K49" s="83"/>
      <c r="L49" s="87"/>
    </row>
    <row r="50" spans="1:13" ht="15" customHeight="1" x14ac:dyDescent="0.2">
      <c r="A50" s="88" t="s">
        <v>75</v>
      </c>
      <c r="B50" s="89" t="str">
        <f t="shared" si="16"/>
        <v>HC Krahulčí - HB Motáci Třebětice</v>
      </c>
      <c r="C50" s="90" t="str">
        <f t="shared" si="15"/>
        <v>4:10</v>
      </c>
      <c r="D50" s="91">
        <f t="shared" si="17"/>
        <v>3</v>
      </c>
      <c r="E50" s="82"/>
      <c r="I50" s="63"/>
    </row>
    <row r="51" spans="1:13" ht="15" customHeight="1" x14ac:dyDescent="0.2">
      <c r="A51" s="88" t="s">
        <v>76</v>
      </c>
      <c r="B51" s="89" t="str">
        <f t="shared" si="16"/>
        <v>HB Motáci Třebětice - HC Dlouhá Brtnice</v>
      </c>
      <c r="C51" s="90" t="str">
        <f t="shared" si="15"/>
        <v>7:8</v>
      </c>
      <c r="D51" s="91">
        <f t="shared" si="17"/>
        <v>1</v>
      </c>
      <c r="E51" s="35"/>
      <c r="I51" s="63"/>
    </row>
    <row r="52" spans="1:13" ht="15" customHeight="1" x14ac:dyDescent="0.2">
      <c r="A52" s="88" t="s">
        <v>77</v>
      </c>
      <c r="B52" s="89" t="str">
        <f t="shared" si="16"/>
        <v>HC Hříšice - HB Motáci Třebětice</v>
      </c>
      <c r="C52" s="90" t="str">
        <f t="shared" si="15"/>
        <v>2:6</v>
      </c>
      <c r="D52" s="91">
        <f t="shared" si="17"/>
        <v>3</v>
      </c>
      <c r="F52" s="95"/>
      <c r="I52" s="63"/>
    </row>
    <row r="53" spans="1:13" ht="15" customHeight="1" x14ac:dyDescent="0.2">
      <c r="A53" s="88" t="s">
        <v>78</v>
      </c>
      <c r="B53" s="89" t="str">
        <f t="shared" si="16"/>
        <v>HC Lukas Stará Říše - HB Motáci Třebětice</v>
      </c>
      <c r="C53" s="90" t="str">
        <f t="shared" si="15"/>
        <v>12:2</v>
      </c>
      <c r="D53" s="91">
        <f t="shared" si="17"/>
        <v>0</v>
      </c>
      <c r="G53" s="35"/>
      <c r="H53" s="35"/>
      <c r="I53" s="35"/>
      <c r="J53" s="35"/>
      <c r="K53" s="35"/>
      <c r="L53" s="35"/>
    </row>
    <row r="54" spans="1:13" ht="15" customHeight="1" thickBot="1" x14ac:dyDescent="0.3">
      <c r="A54" s="96"/>
      <c r="B54" s="97"/>
      <c r="C54" s="98" t="str">
        <f>CONCATENATE(I20,K20,J20)</f>
        <v>97:64</v>
      </c>
      <c r="D54" s="99">
        <f>SUM(D40:D53)</f>
        <v>28</v>
      </c>
      <c r="E54" s="35"/>
      <c r="F54" s="35"/>
      <c r="G54" s="35"/>
      <c r="H54" s="35"/>
      <c r="I54" s="35"/>
      <c r="J54" s="35"/>
      <c r="K54" s="35"/>
      <c r="L54" s="35"/>
    </row>
    <row r="55" spans="1:13" ht="15" customHeight="1" thickBot="1" x14ac:dyDescent="0.3">
      <c r="A55" s="100" t="s">
        <v>79</v>
      </c>
      <c r="B55" s="101"/>
      <c r="C55" s="101"/>
      <c r="D55" s="102"/>
      <c r="I55" s="63"/>
    </row>
    <row r="56" spans="1:13" ht="15" customHeight="1" x14ac:dyDescent="0.2">
      <c r="A56" s="88" t="s">
        <v>65</v>
      </c>
      <c r="B56" s="89" t="str">
        <f>B23</f>
        <v>HC Třešť - HB Motáci Třebětice</v>
      </c>
      <c r="C56" s="103" t="str">
        <f>CONCATENATE(C23,":",D23)</f>
        <v>9:5</v>
      </c>
      <c r="D56" s="104"/>
      <c r="E56" s="35"/>
      <c r="F56" s="35"/>
    </row>
    <row r="57" spans="1:13" ht="15" customHeight="1" x14ac:dyDescent="0.2">
      <c r="A57" s="88" t="s">
        <v>66</v>
      </c>
      <c r="B57" s="89" t="str">
        <f>B24</f>
        <v xml:space="preserve">HB Motáci Třebětice - HC Třešť </v>
      </c>
      <c r="C57" s="106" t="str">
        <f>CONCATENATE(C24,":",D24)</f>
        <v>7:4</v>
      </c>
      <c r="D57" s="107"/>
      <c r="M57" s="63" t="s">
        <v>80</v>
      </c>
    </row>
    <row r="58" spans="1:13" ht="15" customHeight="1" x14ac:dyDescent="0.2">
      <c r="A58" s="88" t="s">
        <v>67</v>
      </c>
      <c r="B58" s="89" t="str">
        <f t="shared" ref="B58:B59" si="18">B25</f>
        <v>HB Motáci Třebětice - HC Lukas Stará Říše</v>
      </c>
      <c r="C58" s="106" t="str">
        <f>CONCATENATE(C25,":",D25)</f>
        <v>5:3</v>
      </c>
      <c r="D58" s="107"/>
    </row>
    <row r="59" spans="1:13" ht="15" customHeight="1" x14ac:dyDescent="0.2">
      <c r="A59" s="108" t="s">
        <v>68</v>
      </c>
      <c r="B59" s="89" t="str">
        <f t="shared" si="18"/>
        <v>HC Lukas Stará Říše - HB Motáci Třebětice</v>
      </c>
      <c r="C59" s="106" t="str">
        <f>CONCATENATE(C26,":",D26)</f>
        <v>5:7</v>
      </c>
      <c r="D59" s="107"/>
    </row>
    <row r="60" spans="1:13" ht="15" customHeight="1" thickBot="1" x14ac:dyDescent="0.3">
      <c r="A60" s="109"/>
      <c r="B60" s="110"/>
      <c r="C60" s="111" t="str">
        <f>CONCATENATE(I27,K27,J27)</f>
        <v>24:21</v>
      </c>
      <c r="D60" s="112"/>
    </row>
    <row r="61" spans="1:13" ht="16.5" thickBot="1" x14ac:dyDescent="0.3">
      <c r="A61" s="113"/>
      <c r="B61" s="114" t="s">
        <v>39</v>
      </c>
      <c r="C61" s="115" t="str">
        <f>CONCATENATE(I31,K31,J31)</f>
        <v>121:85</v>
      </c>
      <c r="D61" s="116"/>
    </row>
  </sheetData>
  <mergeCells count="13">
    <mergeCell ref="C61:D61"/>
    <mergeCell ref="A55:D55"/>
    <mergeCell ref="C56:D56"/>
    <mergeCell ref="C57:D57"/>
    <mergeCell ref="C58:D58"/>
    <mergeCell ref="C59:D59"/>
    <mergeCell ref="C60:D60"/>
    <mergeCell ref="A1:B1"/>
    <mergeCell ref="A2:B2"/>
    <mergeCell ref="A3:B3"/>
    <mergeCell ref="A35:E35"/>
    <mergeCell ref="A36:E36"/>
    <mergeCell ref="A38:D38"/>
  </mergeCells>
  <pageMargins left="0.70866141732283472" right="0.23622047244094491" top="0.98425196850393704" bottom="0.98425196850393704" header="0.51181102362204722" footer="0.51181102362204722"/>
  <pageSetup paperSize="9" scale="14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DA1D-E198-4B61-A855-3DD40C099F84}">
  <dimension ref="A2:T76"/>
  <sheetViews>
    <sheetView tabSelected="1" workbookViewId="0">
      <selection activeCell="Z1" sqref="Z1"/>
    </sheetView>
  </sheetViews>
  <sheetFormatPr defaultRowHeight="12.75" x14ac:dyDescent="0.2"/>
  <cols>
    <col min="1" max="1" width="7.7109375" style="26" customWidth="1"/>
    <col min="2" max="2" width="12.7109375" style="28" customWidth="1"/>
    <col min="3" max="3" width="25.7109375" style="29" customWidth="1"/>
    <col min="4" max="8" width="6.42578125" style="26" customWidth="1"/>
    <col min="9" max="9" width="8.7109375" style="26" customWidth="1"/>
    <col min="10" max="10" width="7.7109375" style="29" customWidth="1"/>
    <col min="11" max="11" width="7.7109375" style="118" customWidth="1"/>
    <col min="12" max="13" width="9.140625" style="26" customWidth="1"/>
    <col min="14" max="16384" width="9.140625" style="26"/>
  </cols>
  <sheetData>
    <row r="2" spans="2:20" ht="25.5" x14ac:dyDescent="0.35">
      <c r="B2" s="117" t="s">
        <v>81</v>
      </c>
      <c r="C2" s="117"/>
      <c r="D2" s="117"/>
      <c r="E2" s="117"/>
      <c r="F2" s="117"/>
      <c r="G2" s="117"/>
      <c r="H2" s="117"/>
      <c r="I2" s="117"/>
      <c r="J2" s="117"/>
    </row>
    <row r="3" spans="2:20" ht="9.9499999999999993" customHeight="1" x14ac:dyDescent="0.35">
      <c r="B3" s="119"/>
      <c r="C3" s="119"/>
      <c r="D3" s="119"/>
      <c r="E3" s="119"/>
      <c r="F3" s="119"/>
      <c r="G3" s="119"/>
      <c r="H3" s="119"/>
      <c r="I3" s="119"/>
      <c r="J3" s="119"/>
    </row>
    <row r="4" spans="2:20" ht="18.75" thickBot="1" x14ac:dyDescent="0.3">
      <c r="B4" s="120" t="s">
        <v>82</v>
      </c>
      <c r="C4" s="120"/>
      <c r="M4" s="121"/>
      <c r="N4" s="122"/>
      <c r="O4" s="123"/>
      <c r="P4" s="123"/>
      <c r="Q4" s="123"/>
      <c r="R4" s="123"/>
      <c r="S4" s="123"/>
      <c r="T4" s="124"/>
    </row>
    <row r="5" spans="2:20" ht="15.75" customHeight="1" thickBot="1" x14ac:dyDescent="0.3">
      <c r="B5" s="125" t="s">
        <v>83</v>
      </c>
      <c r="C5" s="126" t="s">
        <v>84</v>
      </c>
      <c r="D5" s="126" t="s">
        <v>85</v>
      </c>
      <c r="E5" s="126" t="s">
        <v>86</v>
      </c>
      <c r="F5" s="126" t="s">
        <v>87</v>
      </c>
      <c r="G5" s="126" t="s">
        <v>88</v>
      </c>
      <c r="H5" s="126" t="s">
        <v>89</v>
      </c>
      <c r="I5" s="126" t="s">
        <v>90</v>
      </c>
      <c r="J5" s="127" t="s">
        <v>10</v>
      </c>
      <c r="K5" s="128"/>
    </row>
    <row r="6" spans="2:20" ht="15.75" customHeight="1" thickTop="1" x14ac:dyDescent="0.3">
      <c r="B6" s="129" t="s">
        <v>65</v>
      </c>
      <c r="C6" s="130" t="s">
        <v>91</v>
      </c>
      <c r="D6" s="131">
        <v>14</v>
      </c>
      <c r="E6" s="131">
        <v>11</v>
      </c>
      <c r="F6" s="131">
        <v>0</v>
      </c>
      <c r="G6" s="131">
        <v>1</v>
      </c>
      <c r="H6" s="131">
        <v>2</v>
      </c>
      <c r="I6" s="132" t="s">
        <v>92</v>
      </c>
      <c r="J6" s="133">
        <v>34</v>
      </c>
      <c r="K6" s="128"/>
    </row>
    <row r="7" spans="2:20" ht="15.75" customHeight="1" x14ac:dyDescent="0.3">
      <c r="B7" s="134" t="s">
        <v>66</v>
      </c>
      <c r="C7" s="135" t="s">
        <v>93</v>
      </c>
      <c r="D7" s="131">
        <v>14</v>
      </c>
      <c r="E7" s="136">
        <v>10</v>
      </c>
      <c r="F7" s="136">
        <v>1</v>
      </c>
      <c r="G7" s="136">
        <v>0</v>
      </c>
      <c r="H7" s="136">
        <v>3</v>
      </c>
      <c r="I7" s="137" t="s">
        <v>94</v>
      </c>
      <c r="J7" s="138">
        <v>32</v>
      </c>
      <c r="K7" s="128"/>
    </row>
    <row r="8" spans="2:20" ht="15.75" customHeight="1" x14ac:dyDescent="0.3">
      <c r="B8" s="134" t="s">
        <v>67</v>
      </c>
      <c r="C8" s="135" t="s">
        <v>95</v>
      </c>
      <c r="D8" s="131">
        <v>14</v>
      </c>
      <c r="E8" s="136">
        <v>9</v>
      </c>
      <c r="F8" s="136">
        <v>0</v>
      </c>
      <c r="G8" s="136">
        <v>1</v>
      </c>
      <c r="H8" s="136">
        <v>4</v>
      </c>
      <c r="I8" s="137" t="s">
        <v>96</v>
      </c>
      <c r="J8" s="138">
        <v>28</v>
      </c>
      <c r="K8" s="128"/>
    </row>
    <row r="9" spans="2:20" ht="15.75" customHeight="1" x14ac:dyDescent="0.3">
      <c r="B9" s="139" t="s">
        <v>68</v>
      </c>
      <c r="C9" s="140" t="s">
        <v>97</v>
      </c>
      <c r="D9" s="141">
        <v>14</v>
      </c>
      <c r="E9" s="142">
        <v>9</v>
      </c>
      <c r="F9" s="142">
        <v>0</v>
      </c>
      <c r="G9" s="142">
        <v>1</v>
      </c>
      <c r="H9" s="142">
        <v>4</v>
      </c>
      <c r="I9" s="143" t="s">
        <v>98</v>
      </c>
      <c r="J9" s="144">
        <v>28</v>
      </c>
      <c r="K9" s="128"/>
    </row>
    <row r="10" spans="2:20" ht="15.75" customHeight="1" x14ac:dyDescent="0.3">
      <c r="B10" s="134" t="s">
        <v>69</v>
      </c>
      <c r="C10" s="135" t="s">
        <v>99</v>
      </c>
      <c r="D10" s="131">
        <v>14</v>
      </c>
      <c r="E10" s="136">
        <v>6</v>
      </c>
      <c r="F10" s="136">
        <v>1</v>
      </c>
      <c r="G10" s="136">
        <v>0</v>
      </c>
      <c r="H10" s="136">
        <v>7</v>
      </c>
      <c r="I10" s="145" t="s">
        <v>100</v>
      </c>
      <c r="J10" s="138">
        <v>20</v>
      </c>
      <c r="K10" s="146"/>
    </row>
    <row r="11" spans="2:20" ht="15.75" customHeight="1" x14ac:dyDescent="0.3">
      <c r="B11" s="134" t="s">
        <v>70</v>
      </c>
      <c r="C11" s="135" t="s">
        <v>101</v>
      </c>
      <c r="D11" s="131">
        <v>14</v>
      </c>
      <c r="E11" s="136">
        <v>3</v>
      </c>
      <c r="F11" s="136">
        <v>1</v>
      </c>
      <c r="G11" s="136">
        <v>0</v>
      </c>
      <c r="H11" s="136">
        <v>10</v>
      </c>
      <c r="I11" s="137" t="s">
        <v>102</v>
      </c>
      <c r="J11" s="138">
        <v>11</v>
      </c>
      <c r="K11" s="128"/>
    </row>
    <row r="12" spans="2:20" ht="15.75" customHeight="1" x14ac:dyDescent="0.3">
      <c r="B12" s="134" t="s">
        <v>71</v>
      </c>
      <c r="C12" s="135" t="s">
        <v>103</v>
      </c>
      <c r="D12" s="131">
        <v>14</v>
      </c>
      <c r="E12" s="136">
        <v>3</v>
      </c>
      <c r="F12" s="136">
        <v>0</v>
      </c>
      <c r="G12" s="136">
        <v>0</v>
      </c>
      <c r="H12" s="136">
        <v>11</v>
      </c>
      <c r="I12" s="145" t="s">
        <v>104</v>
      </c>
      <c r="J12" s="138">
        <v>9</v>
      </c>
      <c r="K12" s="128"/>
    </row>
    <row r="13" spans="2:20" ht="15.75" customHeight="1" x14ac:dyDescent="0.3">
      <c r="B13" s="134" t="s">
        <v>72</v>
      </c>
      <c r="C13" s="135" t="s">
        <v>105</v>
      </c>
      <c r="D13" s="136">
        <v>14</v>
      </c>
      <c r="E13" s="136">
        <v>2</v>
      </c>
      <c r="F13" s="136">
        <v>0</v>
      </c>
      <c r="G13" s="136">
        <v>0</v>
      </c>
      <c r="H13" s="136">
        <v>12</v>
      </c>
      <c r="I13" s="145" t="s">
        <v>106</v>
      </c>
      <c r="J13" s="138">
        <v>6</v>
      </c>
      <c r="K13" s="128"/>
    </row>
    <row r="14" spans="2:20" x14ac:dyDescent="0.2">
      <c r="B14" s="147"/>
      <c r="C14" s="148"/>
      <c r="D14" s="149"/>
      <c r="E14" s="150"/>
      <c r="F14" s="150"/>
      <c r="G14" s="150"/>
      <c r="H14" s="150"/>
      <c r="I14" s="151"/>
      <c r="J14" s="152"/>
      <c r="K14" s="153"/>
    </row>
    <row r="15" spans="2:20" x14ac:dyDescent="0.2">
      <c r="B15" s="26"/>
      <c r="C15" s="26"/>
      <c r="J15" s="26"/>
      <c r="K15" s="154"/>
    </row>
    <row r="16" spans="2:20" customFormat="1" ht="18" x14ac:dyDescent="0.25">
      <c r="B16" s="155" t="s">
        <v>79</v>
      </c>
      <c r="C16" s="155"/>
      <c r="K16" s="154"/>
    </row>
    <row r="17" spans="1:11" ht="18.75" x14ac:dyDescent="0.3">
      <c r="A17"/>
      <c r="B17" s="156" t="s">
        <v>107</v>
      </c>
      <c r="C17" s="157" t="s">
        <v>108</v>
      </c>
      <c r="D17" s="157"/>
      <c r="E17" s="157"/>
      <c r="F17" s="157"/>
      <c r="G17" s="156" t="s">
        <v>109</v>
      </c>
      <c r="H17" s="156"/>
      <c r="I17" s="158"/>
      <c r="J17" s="26"/>
      <c r="K17" s="159"/>
    </row>
    <row r="18" spans="1:11" ht="15.75" customHeight="1" x14ac:dyDescent="0.3">
      <c r="B18" s="156" t="s">
        <v>107</v>
      </c>
      <c r="C18" s="157" t="s">
        <v>110</v>
      </c>
      <c r="D18" s="157"/>
      <c r="E18" s="157"/>
      <c r="F18" s="157"/>
      <c r="G18" s="156" t="s">
        <v>111</v>
      </c>
      <c r="H18" s="156"/>
      <c r="I18" s="158"/>
      <c r="J18" s="26"/>
      <c r="K18" s="159"/>
    </row>
    <row r="19" spans="1:11" ht="18.75" x14ac:dyDescent="0.3">
      <c r="B19" s="156" t="s">
        <v>107</v>
      </c>
      <c r="C19" s="160" t="s">
        <v>112</v>
      </c>
      <c r="D19" s="160"/>
      <c r="E19" s="160"/>
      <c r="F19" s="160"/>
      <c r="G19" s="156" t="s">
        <v>113</v>
      </c>
      <c r="H19" s="161"/>
      <c r="I19" s="161"/>
      <c r="J19" s="26"/>
      <c r="K19" s="159"/>
    </row>
    <row r="20" spans="1:11" ht="18.75" x14ac:dyDescent="0.3">
      <c r="B20" s="156" t="s">
        <v>107</v>
      </c>
      <c r="C20" s="160" t="s">
        <v>114</v>
      </c>
      <c r="D20" s="160"/>
      <c r="E20" s="160"/>
      <c r="F20" s="160"/>
      <c r="G20" s="156" t="s">
        <v>115</v>
      </c>
      <c r="H20" s="156"/>
      <c r="I20" s="158"/>
      <c r="K20" s="162"/>
    </row>
    <row r="21" spans="1:11" ht="18.75" x14ac:dyDescent="0.3">
      <c r="B21" s="163"/>
      <c r="C21" s="163"/>
      <c r="D21" s="156"/>
      <c r="E21" s="156"/>
      <c r="F21" s="156"/>
      <c r="G21" s="156"/>
      <c r="H21" s="156"/>
      <c r="I21" s="158"/>
      <c r="K21" s="162"/>
    </row>
    <row r="22" spans="1:11" ht="18.75" x14ac:dyDescent="0.3">
      <c r="B22" s="156" t="s">
        <v>116</v>
      </c>
      <c r="C22" s="156" t="s">
        <v>117</v>
      </c>
      <c r="D22" s="156"/>
      <c r="E22" s="156"/>
      <c r="F22" s="158"/>
      <c r="G22" s="156" t="s">
        <v>118</v>
      </c>
      <c r="H22" s="156"/>
      <c r="I22" s="164"/>
      <c r="K22" s="159"/>
    </row>
    <row r="23" spans="1:11" ht="18.75" x14ac:dyDescent="0.3">
      <c r="B23" s="156" t="s">
        <v>116</v>
      </c>
      <c r="C23" s="156" t="s">
        <v>119</v>
      </c>
      <c r="D23" s="156"/>
      <c r="E23" s="156"/>
      <c r="F23" s="156"/>
      <c r="G23" s="156" t="s">
        <v>120</v>
      </c>
      <c r="H23" s="156"/>
      <c r="I23" s="158"/>
      <c r="K23" s="165"/>
    </row>
    <row r="24" spans="1:11" ht="18.75" x14ac:dyDescent="0.3">
      <c r="B24" s="156" t="s">
        <v>121</v>
      </c>
      <c r="C24" s="156" t="s">
        <v>122</v>
      </c>
      <c r="D24" s="156"/>
      <c r="E24" s="156"/>
      <c r="F24" s="156"/>
      <c r="G24" s="156" t="s">
        <v>123</v>
      </c>
      <c r="H24" s="156"/>
      <c r="I24" s="158"/>
      <c r="K24" s="165"/>
    </row>
    <row r="25" spans="1:11" ht="18.75" x14ac:dyDescent="0.3">
      <c r="B25" s="156" t="s">
        <v>121</v>
      </c>
      <c r="C25" s="156" t="s">
        <v>124</v>
      </c>
      <c r="D25" s="156"/>
      <c r="E25" s="156"/>
      <c r="F25" s="156"/>
      <c r="G25" s="156" t="s">
        <v>125</v>
      </c>
      <c r="H25" s="156"/>
      <c r="I25" s="158"/>
      <c r="J25" s="26"/>
      <c r="K25" s="165"/>
    </row>
    <row r="26" spans="1:11" x14ac:dyDescent="0.2">
      <c r="K26" s="165"/>
    </row>
    <row r="27" spans="1:11" ht="18.75" thickBot="1" x14ac:dyDescent="0.3">
      <c r="B27" s="120" t="s">
        <v>126</v>
      </c>
      <c r="C27" s="120"/>
      <c r="J27" s="26"/>
      <c r="K27" s="165"/>
    </row>
    <row r="28" spans="1:11" ht="18" x14ac:dyDescent="0.25">
      <c r="B28" s="166" t="s">
        <v>83</v>
      </c>
      <c r="C28" s="167" t="s">
        <v>84</v>
      </c>
      <c r="D28" s="168"/>
      <c r="E28" s="168"/>
      <c r="F28" s="168"/>
      <c r="G28" s="168"/>
      <c r="H28" s="169"/>
      <c r="I28" s="168"/>
      <c r="J28" s="26"/>
      <c r="K28" s="165"/>
    </row>
    <row r="29" spans="1:11" ht="18.75" x14ac:dyDescent="0.3">
      <c r="B29" s="170" t="s">
        <v>65</v>
      </c>
      <c r="C29" s="171" t="s">
        <v>93</v>
      </c>
      <c r="D29" s="168"/>
      <c r="E29" s="168"/>
      <c r="F29" s="168"/>
      <c r="G29" s="168"/>
      <c r="H29" s="169"/>
      <c r="I29" s="168"/>
      <c r="J29" s="26"/>
      <c r="K29" s="165"/>
    </row>
    <row r="30" spans="1:11" ht="18.75" x14ac:dyDescent="0.3">
      <c r="B30" s="170" t="s">
        <v>66</v>
      </c>
      <c r="C30" s="171" t="s">
        <v>91</v>
      </c>
      <c r="D30" s="168"/>
      <c r="E30" s="168"/>
      <c r="F30" s="168"/>
      <c r="G30" s="168"/>
      <c r="H30" s="172"/>
      <c r="I30" s="168"/>
      <c r="J30" s="26"/>
      <c r="K30" s="165"/>
    </row>
    <row r="31" spans="1:11" ht="18.75" x14ac:dyDescent="0.3">
      <c r="B31" s="173" t="s">
        <v>67</v>
      </c>
      <c r="C31" s="174" t="s">
        <v>97</v>
      </c>
      <c r="D31" s="168"/>
      <c r="E31" s="168"/>
      <c r="F31" s="168"/>
      <c r="G31" s="168"/>
      <c r="H31" s="169"/>
      <c r="I31" s="168"/>
      <c r="J31" s="26"/>
      <c r="K31" s="165"/>
    </row>
    <row r="32" spans="1:11" customFormat="1" ht="18.75" x14ac:dyDescent="0.3">
      <c r="B32" s="170" t="s">
        <v>68</v>
      </c>
      <c r="C32" s="171" t="s">
        <v>95</v>
      </c>
      <c r="D32" s="168"/>
      <c r="E32" s="168"/>
      <c r="F32" s="168"/>
      <c r="G32" s="168"/>
      <c r="H32" s="168"/>
      <c r="I32" s="169"/>
      <c r="J32" s="26"/>
      <c r="K32" s="165"/>
    </row>
    <row r="33" spans="2:11" ht="18.75" x14ac:dyDescent="0.3">
      <c r="B33" s="170" t="s">
        <v>69</v>
      </c>
      <c r="C33" s="171" t="s">
        <v>99</v>
      </c>
      <c r="D33" s="168"/>
      <c r="E33" s="168"/>
      <c r="F33" s="168"/>
      <c r="G33" s="168"/>
      <c r="H33" s="168"/>
      <c r="I33" s="172"/>
      <c r="J33"/>
      <c r="K33" s="165"/>
    </row>
    <row r="34" spans="2:11" ht="18.75" x14ac:dyDescent="0.3">
      <c r="B34" s="170" t="s">
        <v>70</v>
      </c>
      <c r="C34" s="171" t="s">
        <v>101</v>
      </c>
      <c r="D34" s="168"/>
      <c r="E34" s="168"/>
      <c r="F34" s="168"/>
      <c r="G34" s="168"/>
      <c r="H34" s="168"/>
      <c r="I34" s="169"/>
      <c r="J34" s="168"/>
      <c r="K34" s="165"/>
    </row>
    <row r="35" spans="2:11" ht="18.75" x14ac:dyDescent="0.3">
      <c r="B35" s="170" t="s">
        <v>71</v>
      </c>
      <c r="C35" s="171" t="s">
        <v>103</v>
      </c>
      <c r="D35" s="168"/>
      <c r="E35" s="168"/>
      <c r="F35" s="168"/>
      <c r="G35" s="168"/>
      <c r="H35" s="168"/>
      <c r="I35" s="172"/>
      <c r="J35" s="168"/>
      <c r="K35" s="175"/>
    </row>
    <row r="36" spans="2:11" ht="19.5" thickBot="1" x14ac:dyDescent="0.35">
      <c r="B36" s="176" t="s">
        <v>72</v>
      </c>
      <c r="C36" s="177" t="s">
        <v>105</v>
      </c>
      <c r="D36" s="168"/>
      <c r="E36" s="168"/>
      <c r="F36" s="168"/>
      <c r="G36" s="168"/>
      <c r="H36" s="168"/>
      <c r="I36" s="172"/>
      <c r="J36" s="168"/>
      <c r="K36" s="175"/>
    </row>
    <row r="37" spans="2:11" ht="15" x14ac:dyDescent="0.25">
      <c r="B37" s="178"/>
      <c r="C37" s="179"/>
      <c r="D37" s="178"/>
      <c r="E37" s="178"/>
      <c r="F37" s="178"/>
      <c r="G37" s="178"/>
      <c r="H37" s="178"/>
      <c r="I37" s="178"/>
      <c r="J37" s="180"/>
      <c r="K37" s="181"/>
    </row>
    <row r="38" spans="2:11" x14ac:dyDescent="0.2">
      <c r="K38" s="181"/>
    </row>
    <row r="39" spans="2:11" x14ac:dyDescent="0.2">
      <c r="K39" s="153"/>
    </row>
    <row r="40" spans="2:11" x14ac:dyDescent="0.2">
      <c r="B40" s="26"/>
      <c r="C40" s="26"/>
      <c r="J40" s="26"/>
      <c r="K40" s="153"/>
    </row>
    <row r="41" spans="2:11" x14ac:dyDescent="0.2">
      <c r="K41" s="153"/>
    </row>
    <row r="42" spans="2:11" x14ac:dyDescent="0.2">
      <c r="K42" s="153"/>
    </row>
    <row r="43" spans="2:11" x14ac:dyDescent="0.2">
      <c r="K43" s="153"/>
    </row>
    <row r="44" spans="2:11" x14ac:dyDescent="0.2">
      <c r="K44" s="153"/>
    </row>
    <row r="45" spans="2:11" x14ac:dyDescent="0.2">
      <c r="K45" s="153"/>
    </row>
    <row r="46" spans="2:11" x14ac:dyDescent="0.2">
      <c r="K46" s="153"/>
    </row>
    <row r="47" spans="2:11" x14ac:dyDescent="0.2">
      <c r="K47" s="153"/>
    </row>
    <row r="48" spans="2:11" x14ac:dyDescent="0.2">
      <c r="K48" s="153"/>
    </row>
    <row r="49" spans="2:11" x14ac:dyDescent="0.2">
      <c r="K49" s="153"/>
    </row>
    <row r="50" spans="2:11" x14ac:dyDescent="0.2">
      <c r="K50" s="18"/>
    </row>
    <row r="51" spans="2:11" x14ac:dyDescent="0.2">
      <c r="K51" s="18"/>
    </row>
    <row r="52" spans="2:11" x14ac:dyDescent="0.2">
      <c r="K52" s="18"/>
    </row>
    <row r="53" spans="2:11" x14ac:dyDescent="0.2">
      <c r="K53" s="18"/>
    </row>
    <row r="55" spans="2:11" x14ac:dyDescent="0.2">
      <c r="E55" s="20"/>
      <c r="F55" s="20"/>
      <c r="G55" s="20"/>
      <c r="H55" s="20"/>
      <c r="I55" s="20"/>
      <c r="J55" s="7"/>
    </row>
    <row r="56" spans="2:11" x14ac:dyDescent="0.2">
      <c r="E56" s="20"/>
      <c r="F56" s="20"/>
      <c r="G56" s="20"/>
      <c r="H56" s="20"/>
      <c r="I56" s="20"/>
      <c r="J56" s="7"/>
    </row>
    <row r="57" spans="2:11" x14ac:dyDescent="0.2">
      <c r="B57" s="182"/>
      <c r="C57" s="183"/>
      <c r="E57" s="20"/>
      <c r="F57" s="20"/>
      <c r="G57" s="20"/>
      <c r="H57" s="20"/>
      <c r="I57" s="20"/>
      <c r="J57" s="7"/>
    </row>
    <row r="58" spans="2:11" x14ac:dyDescent="0.2">
      <c r="B58" s="182"/>
      <c r="C58" s="184"/>
      <c r="E58" s="185"/>
      <c r="F58" s="20"/>
      <c r="G58" s="20"/>
      <c r="H58" s="20"/>
      <c r="I58" s="20"/>
      <c r="J58" s="186"/>
    </row>
    <row r="59" spans="2:11" x14ac:dyDescent="0.2">
      <c r="B59" s="187"/>
      <c r="C59" s="183"/>
      <c r="D59" s="188"/>
      <c r="E59" s="20"/>
      <c r="F59" s="20"/>
      <c r="G59" s="20"/>
      <c r="H59" s="20"/>
      <c r="I59" s="185"/>
      <c r="J59" s="186"/>
    </row>
    <row r="60" spans="2:11" x14ac:dyDescent="0.2">
      <c r="B60" s="182"/>
      <c r="C60" s="184"/>
      <c r="E60" s="20"/>
      <c r="F60" s="20"/>
      <c r="G60" s="20"/>
      <c r="H60" s="185"/>
      <c r="I60" s="20"/>
      <c r="J60" s="186"/>
    </row>
    <row r="61" spans="2:11" x14ac:dyDescent="0.2">
      <c r="B61" s="187"/>
      <c r="C61" s="183"/>
      <c r="E61" s="20"/>
      <c r="F61" s="185"/>
      <c r="G61" s="185"/>
      <c r="H61" s="20"/>
      <c r="I61" s="185"/>
      <c r="J61" s="186"/>
    </row>
    <row r="62" spans="2:11" x14ac:dyDescent="0.2">
      <c r="B62" s="182"/>
      <c r="C62" s="183"/>
      <c r="E62" s="185"/>
      <c r="F62" s="20"/>
      <c r="G62" s="20"/>
      <c r="H62" s="185"/>
      <c r="I62" s="20"/>
      <c r="J62" s="186"/>
    </row>
    <row r="63" spans="2:11" x14ac:dyDescent="0.2">
      <c r="B63" s="182"/>
      <c r="C63" s="183"/>
      <c r="D63" s="188"/>
      <c r="E63" s="20"/>
      <c r="F63" s="185"/>
      <c r="G63" s="185"/>
      <c r="H63" s="20"/>
      <c r="I63" s="185"/>
      <c r="J63" s="186"/>
    </row>
    <row r="64" spans="2:11" x14ac:dyDescent="0.2">
      <c r="B64" s="182"/>
      <c r="C64" s="184"/>
      <c r="E64" s="185"/>
      <c r="F64" s="20"/>
      <c r="G64" s="20"/>
      <c r="H64" s="185"/>
      <c r="I64" s="20"/>
      <c r="J64" s="7"/>
    </row>
    <row r="65" spans="2:10" x14ac:dyDescent="0.2">
      <c r="B65" s="182"/>
      <c r="C65" s="183"/>
      <c r="D65" s="188"/>
      <c r="E65" s="20"/>
      <c r="F65" s="185"/>
      <c r="G65" s="185"/>
      <c r="H65" s="20"/>
      <c r="I65" s="185"/>
      <c r="J65" s="7"/>
    </row>
    <row r="66" spans="2:10" x14ac:dyDescent="0.2">
      <c r="B66" s="187"/>
      <c r="C66" s="183"/>
      <c r="E66" s="185"/>
      <c r="F66" s="20"/>
      <c r="G66" s="20"/>
      <c r="H66" s="185"/>
      <c r="I66" s="20"/>
      <c r="J66" s="7"/>
    </row>
    <row r="67" spans="2:10" x14ac:dyDescent="0.2">
      <c r="B67" s="182"/>
      <c r="C67" s="184"/>
      <c r="E67" s="20"/>
      <c r="F67" s="185"/>
      <c r="G67" s="185"/>
      <c r="H67" s="20"/>
      <c r="I67" s="185"/>
      <c r="J67" s="7"/>
    </row>
    <row r="68" spans="2:10" x14ac:dyDescent="0.2">
      <c r="B68" s="187"/>
      <c r="C68" s="183"/>
      <c r="D68" s="188"/>
      <c r="E68" s="20"/>
      <c r="F68" s="20"/>
      <c r="G68" s="20"/>
      <c r="H68" s="185"/>
      <c r="I68" s="20"/>
      <c r="J68" s="7"/>
    </row>
    <row r="69" spans="2:10" x14ac:dyDescent="0.2">
      <c r="B69" s="182"/>
      <c r="C69" s="184"/>
      <c r="E69" s="185"/>
      <c r="F69" s="20"/>
      <c r="G69" s="20"/>
      <c r="H69" s="20"/>
      <c r="I69" s="185"/>
      <c r="J69" s="7"/>
    </row>
    <row r="70" spans="2:10" x14ac:dyDescent="0.2">
      <c r="B70" s="187"/>
      <c r="C70" s="183"/>
      <c r="D70" s="188"/>
      <c r="E70" s="20"/>
      <c r="F70" s="185"/>
      <c r="G70" s="185"/>
      <c r="H70" s="20"/>
      <c r="I70" s="20"/>
      <c r="J70" s="7"/>
    </row>
    <row r="71" spans="2:10" x14ac:dyDescent="0.2">
      <c r="B71" s="182"/>
      <c r="C71" s="184"/>
      <c r="D71" s="188"/>
      <c r="E71" s="185"/>
      <c r="F71" s="185"/>
      <c r="G71" s="185"/>
      <c r="H71" s="185"/>
      <c r="I71" s="20"/>
      <c r="J71" s="7"/>
    </row>
    <row r="72" spans="2:10" x14ac:dyDescent="0.2">
      <c r="E72" s="20"/>
      <c r="F72" s="20"/>
      <c r="G72" s="20"/>
      <c r="H72" s="20"/>
      <c r="I72" s="20"/>
      <c r="J72" s="7"/>
    </row>
    <row r="73" spans="2:10" x14ac:dyDescent="0.2">
      <c r="E73" s="20"/>
      <c r="F73" s="20"/>
      <c r="G73" s="20"/>
      <c r="H73" s="20"/>
      <c r="I73" s="20"/>
      <c r="J73" s="7"/>
    </row>
    <row r="75" spans="2:10" x14ac:dyDescent="0.2">
      <c r="B75" s="31"/>
    </row>
    <row r="76" spans="2:10" x14ac:dyDescent="0.2">
      <c r="B76" s="31"/>
    </row>
  </sheetData>
  <mergeCells count="5">
    <mergeCell ref="B2:J2"/>
    <mergeCell ref="B4:C4"/>
    <mergeCell ref="B16:C16"/>
    <mergeCell ref="B21:C21"/>
    <mergeCell ref="B27:C27"/>
  </mergeCells>
  <pageMargins left="0.25" right="0.25" top="0.75" bottom="0.75" header="0.3" footer="0.3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0F169-A823-4758-A27C-1DDE8F5419A7}">
  <sheetPr>
    <tabColor indexed="13"/>
  </sheetPr>
  <dimension ref="A1:AC666"/>
  <sheetViews>
    <sheetView zoomScaleNormal="100" workbookViewId="0">
      <selection activeCell="M26" sqref="M26:N26"/>
    </sheetView>
  </sheetViews>
  <sheetFormatPr defaultRowHeight="11.25" x14ac:dyDescent="0.2"/>
  <cols>
    <col min="1" max="1" width="7.7109375" style="16" customWidth="1"/>
    <col min="2" max="2" width="25.140625" style="20" customWidth="1"/>
    <col min="3" max="3" width="7.5703125" style="16" customWidth="1"/>
    <col min="4" max="4" width="6.5703125" style="20" customWidth="1"/>
    <col min="5" max="6" width="4.7109375" style="20" customWidth="1"/>
    <col min="7" max="7" width="6.85546875" style="20" customWidth="1"/>
    <col min="8" max="8" width="6.42578125" style="20" customWidth="1"/>
    <col min="9" max="10" width="4.7109375" style="20" customWidth="1"/>
    <col min="11" max="11" width="25" style="20" customWidth="1"/>
    <col min="12" max="12" width="9.85546875" style="16" customWidth="1"/>
    <col min="13" max="13" width="8.5703125" style="20" customWidth="1"/>
    <col min="14" max="14" width="7.140625" style="20" customWidth="1"/>
    <col min="15" max="15" width="10.7109375" style="20" customWidth="1"/>
    <col min="16" max="16" width="8.85546875" style="20" customWidth="1"/>
    <col min="17" max="17" width="2.7109375" style="20" customWidth="1"/>
    <col min="18" max="18" width="7.42578125" style="20" customWidth="1"/>
    <col min="19" max="19" width="8.42578125" style="20" customWidth="1"/>
    <col min="20" max="20" width="9.5703125" style="20" customWidth="1"/>
    <col min="21" max="21" width="6.7109375" style="20" customWidth="1"/>
    <col min="22" max="22" width="9.140625" style="223" customWidth="1"/>
    <col min="23" max="23" width="3.140625" style="20" customWidth="1"/>
    <col min="24" max="24" width="6" style="20" customWidth="1"/>
    <col min="25" max="25" width="2.85546875" style="20" customWidth="1"/>
    <col min="26" max="26" width="3" style="20" customWidth="1"/>
    <col min="27" max="16384" width="9.140625" style="20"/>
  </cols>
  <sheetData>
    <row r="1" spans="1:26" x14ac:dyDescent="0.2">
      <c r="A1" s="51" t="s">
        <v>62</v>
      </c>
      <c r="B1" s="189" t="str">
        <f>MID(A2,4,2)</f>
        <v/>
      </c>
      <c r="C1" s="40"/>
      <c r="D1" s="190"/>
      <c r="E1" s="191"/>
      <c r="F1" s="190"/>
      <c r="G1" s="192"/>
      <c r="H1" s="190"/>
      <c r="I1" s="190"/>
      <c r="J1" s="190"/>
      <c r="L1" s="193" t="s">
        <v>127</v>
      </c>
      <c r="M1" s="6"/>
      <c r="N1" s="6"/>
      <c r="O1" s="6"/>
      <c r="V1" s="194"/>
      <c r="W1" s="52"/>
      <c r="X1" s="51"/>
      <c r="Y1" s="51"/>
      <c r="Z1" s="51"/>
    </row>
    <row r="2" spans="1:26" ht="11.25" customHeight="1" x14ac:dyDescent="0.2">
      <c r="A2" s="195">
        <v>1</v>
      </c>
      <c r="B2" s="41" t="s">
        <v>128</v>
      </c>
      <c r="C2" s="195"/>
      <c r="D2" s="41"/>
      <c r="E2" s="41"/>
      <c r="F2" s="41"/>
      <c r="G2" s="41"/>
      <c r="H2" s="41"/>
      <c r="I2" s="41"/>
      <c r="J2" s="41"/>
      <c r="K2" s="196"/>
      <c r="M2" s="197" t="str">
        <f xml:space="preserve">  IF(R2="","",         R2)</f>
        <v>Havlík</v>
      </c>
      <c r="N2" s="198"/>
      <c r="O2" s="6"/>
      <c r="Q2" s="20" t="s">
        <v>8</v>
      </c>
      <c r="R2" s="20" t="s">
        <v>129</v>
      </c>
      <c r="S2" s="20" t="str">
        <f>R15</f>
        <v>Chvátal J.</v>
      </c>
      <c r="T2" s="20" t="str">
        <f>R14</f>
        <v>Vávrů</v>
      </c>
      <c r="V2" s="194"/>
      <c r="W2" s="199"/>
      <c r="X2" s="200"/>
      <c r="Y2" s="201"/>
      <c r="Z2" s="199"/>
    </row>
    <row r="3" spans="1:26" ht="11.25" customHeight="1" x14ac:dyDescent="0.2">
      <c r="A3" s="40">
        <v>1</v>
      </c>
      <c r="B3" s="190" t="s">
        <v>130</v>
      </c>
      <c r="C3" s="40"/>
      <c r="D3" s="190"/>
      <c r="E3" s="190"/>
      <c r="F3" s="190"/>
      <c r="G3" s="190"/>
      <c r="H3" s="190"/>
      <c r="I3" s="190"/>
      <c r="J3" s="190"/>
      <c r="L3" s="14"/>
      <c r="M3" s="14" t="str">
        <f>IF(R3="","",R3)</f>
        <v>Chvátal P.</v>
      </c>
      <c r="N3" s="14" t="str">
        <f>IF(R4="","",R4)</f>
        <v>Kříž M.</v>
      </c>
      <c r="O3" s="14"/>
      <c r="Q3" s="20" t="s">
        <v>131</v>
      </c>
      <c r="R3" s="20" t="s">
        <v>132</v>
      </c>
      <c r="S3" s="20" t="str">
        <f>R10</f>
        <v>Bastl J.</v>
      </c>
      <c r="T3" s="20" t="str">
        <f>R4</f>
        <v>Kříž M.</v>
      </c>
      <c r="V3" s="194"/>
      <c r="W3" s="199"/>
      <c r="X3" s="200"/>
      <c r="Y3" s="201"/>
      <c r="Z3" s="199"/>
    </row>
    <row r="4" spans="1:26" ht="11.25" customHeight="1" x14ac:dyDescent="0.2">
      <c r="A4" s="40">
        <v>1</v>
      </c>
      <c r="B4" s="190" t="s">
        <v>133</v>
      </c>
      <c r="C4" s="40" t="s">
        <v>134</v>
      </c>
      <c r="D4" s="190"/>
      <c r="E4" s="190"/>
      <c r="F4" s="190"/>
      <c r="G4" s="190"/>
      <c r="H4" s="190"/>
      <c r="I4" s="190"/>
      <c r="J4" s="190"/>
      <c r="L4" s="14"/>
      <c r="M4" s="14" t="str">
        <f>IF(R5="","",R5)</f>
        <v>Zejda V.</v>
      </c>
      <c r="N4" s="14" t="str">
        <f>IF(R6="","",R6)</f>
        <v xml:space="preserve">Plachý </v>
      </c>
      <c r="O4" s="14"/>
      <c r="P4" s="190"/>
      <c r="Q4" s="20" t="s">
        <v>131</v>
      </c>
      <c r="R4" s="20" t="s">
        <v>135</v>
      </c>
      <c r="S4" s="20" t="str">
        <f>R8</f>
        <v>Bastl P.</v>
      </c>
      <c r="T4" s="20" t="str">
        <f>R6</f>
        <v xml:space="preserve">Plachý </v>
      </c>
      <c r="V4" s="194"/>
      <c r="W4" s="199"/>
      <c r="X4" s="200"/>
      <c r="Y4" s="201"/>
      <c r="Z4" s="199"/>
    </row>
    <row r="5" spans="1:26" ht="11.25" customHeight="1" x14ac:dyDescent="0.2">
      <c r="A5" s="40">
        <v>1</v>
      </c>
      <c r="B5" s="190" t="s">
        <v>136</v>
      </c>
      <c r="C5" s="40" t="s">
        <v>137</v>
      </c>
      <c r="D5" s="190"/>
      <c r="E5" s="190"/>
      <c r="F5" s="190"/>
      <c r="G5" s="190"/>
      <c r="H5" s="190"/>
      <c r="I5" s="190"/>
      <c r="J5" s="190"/>
      <c r="L5" s="14"/>
      <c r="M5" s="14"/>
      <c r="N5" s="14"/>
      <c r="O5" s="202"/>
      <c r="P5" s="203"/>
      <c r="Q5" s="20" t="s">
        <v>131</v>
      </c>
      <c r="R5" s="20" t="s">
        <v>138</v>
      </c>
      <c r="S5" s="20" t="str">
        <f>R5</f>
        <v>Zejda V.</v>
      </c>
      <c r="T5" s="20" t="str">
        <f>R6</f>
        <v xml:space="preserve">Plachý </v>
      </c>
      <c r="V5" s="194"/>
      <c r="W5" s="199"/>
      <c r="X5" s="200"/>
      <c r="Y5" s="201"/>
      <c r="Z5" s="199"/>
    </row>
    <row r="6" spans="1:26" ht="11.25" customHeight="1" x14ac:dyDescent="0.2">
      <c r="A6" s="20"/>
      <c r="C6" s="20"/>
      <c r="J6" s="190"/>
      <c r="L6" s="16" t="str">
        <f>IF(R9="","",R9)</f>
        <v>Švarc</v>
      </c>
      <c r="M6" s="204" t="str">
        <f>IF(R8="","",R8)</f>
        <v>Bastl P.</v>
      </c>
      <c r="N6" s="198"/>
      <c r="O6" s="20" t="str">
        <f>IF(R7="","",R7)</f>
        <v>Kelbler M.</v>
      </c>
      <c r="P6" s="203"/>
      <c r="Q6" s="20" t="s">
        <v>131</v>
      </c>
      <c r="R6" s="20" t="s">
        <v>139</v>
      </c>
      <c r="S6" s="20" t="str">
        <f>R14</f>
        <v>Vávrů</v>
      </c>
      <c r="V6" s="194"/>
      <c r="W6" s="199"/>
      <c r="X6" s="200"/>
      <c r="Y6" s="201"/>
      <c r="Z6" s="199"/>
    </row>
    <row r="7" spans="1:26" ht="11.25" customHeight="1" thickBot="1" x14ac:dyDescent="0.25">
      <c r="A7" s="205" t="s">
        <v>140</v>
      </c>
      <c r="B7" s="206" t="s">
        <v>84</v>
      </c>
      <c r="C7" s="205" t="s">
        <v>85</v>
      </c>
      <c r="D7" s="205" t="s">
        <v>141</v>
      </c>
      <c r="E7" s="205">
        <v>0</v>
      </c>
      <c r="F7" s="205" t="s">
        <v>14</v>
      </c>
      <c r="G7" s="205" t="s">
        <v>90</v>
      </c>
      <c r="H7" s="205" t="s">
        <v>10</v>
      </c>
      <c r="I7" s="40"/>
      <c r="J7" s="190"/>
      <c r="L7" s="16" t="str">
        <f>IF(R12="","",R12)</f>
        <v>Kříž B.</v>
      </c>
      <c r="M7" s="204" t="str">
        <f>IF(R11="","",R11)</f>
        <v>Jánský</v>
      </c>
      <c r="N7" s="198"/>
      <c r="O7" s="20" t="str">
        <f>IF(R10="","",R10)</f>
        <v>Bastl J.</v>
      </c>
      <c r="Q7" s="20" t="s">
        <v>142</v>
      </c>
      <c r="R7" s="20" t="s">
        <v>143</v>
      </c>
      <c r="S7" s="20" t="str">
        <f>R8</f>
        <v>Bastl P.</v>
      </c>
      <c r="T7" s="20" t="str">
        <f>R9</f>
        <v>Švarc</v>
      </c>
      <c r="V7" s="194"/>
      <c r="W7" s="199"/>
      <c r="X7" s="200"/>
      <c r="Y7" s="201"/>
      <c r="Z7" s="199"/>
    </row>
    <row r="8" spans="1:26" ht="11.25" customHeight="1" thickTop="1" x14ac:dyDescent="0.2">
      <c r="A8" s="207" t="s">
        <v>65</v>
      </c>
      <c r="B8" s="208"/>
      <c r="C8" s="207"/>
      <c r="D8" s="207"/>
      <c r="E8" s="207"/>
      <c r="F8" s="207"/>
      <c r="G8" s="209"/>
      <c r="H8" s="207"/>
      <c r="I8" s="40"/>
      <c r="L8" s="16" t="str">
        <f>IF(R15="","",R15)</f>
        <v>Chvátal J.</v>
      </c>
      <c r="M8" s="204" t="str">
        <f>IF(R14="","",R14)</f>
        <v>Vávrů</v>
      </c>
      <c r="N8" s="198"/>
      <c r="O8" s="20" t="str">
        <f>IF(R13="","",R13)</f>
        <v>Nehyba</v>
      </c>
      <c r="Q8" s="20" t="s">
        <v>144</v>
      </c>
      <c r="R8" s="20" t="s">
        <v>145</v>
      </c>
      <c r="S8" s="20" t="str">
        <f>R7</f>
        <v>Kelbler M.</v>
      </c>
      <c r="T8" s="20" t="str">
        <f>R8</f>
        <v>Bastl P.</v>
      </c>
      <c r="V8" s="194"/>
      <c r="W8" s="199"/>
      <c r="X8" s="200"/>
      <c r="Y8" s="201"/>
      <c r="Z8" s="199"/>
    </row>
    <row r="9" spans="1:26" ht="11.25" customHeight="1" x14ac:dyDescent="0.2">
      <c r="A9" s="210" t="s">
        <v>66</v>
      </c>
      <c r="B9" s="211"/>
      <c r="C9" s="210"/>
      <c r="D9" s="210"/>
      <c r="E9" s="210"/>
      <c r="F9" s="210"/>
      <c r="G9" s="212"/>
      <c r="H9" s="210"/>
      <c r="I9" s="40"/>
      <c r="J9" s="190"/>
      <c r="L9" s="20"/>
      <c r="Q9" s="20" t="s">
        <v>146</v>
      </c>
      <c r="R9" s="20" t="s">
        <v>147</v>
      </c>
      <c r="S9" s="20" t="str">
        <f>R8</f>
        <v>Bastl P.</v>
      </c>
      <c r="V9" s="194"/>
      <c r="W9" s="199"/>
      <c r="X9" s="200"/>
      <c r="Y9" s="201"/>
      <c r="Z9" s="199"/>
    </row>
    <row r="10" spans="1:26" ht="11.25" customHeight="1" x14ac:dyDescent="0.2">
      <c r="A10" s="210" t="s">
        <v>67</v>
      </c>
      <c r="B10" s="211"/>
      <c r="C10" s="210"/>
      <c r="D10" s="210"/>
      <c r="E10" s="210"/>
      <c r="F10" s="210"/>
      <c r="G10" s="212"/>
      <c r="H10" s="210"/>
      <c r="I10" s="40"/>
      <c r="J10" s="40"/>
      <c r="L10" s="193" t="s">
        <v>148</v>
      </c>
      <c r="M10" s="213" t="s">
        <v>3</v>
      </c>
      <c r="N10" s="214" t="s">
        <v>4</v>
      </c>
      <c r="Q10" s="20" t="s">
        <v>142</v>
      </c>
      <c r="R10" s="20" t="s">
        <v>149</v>
      </c>
      <c r="V10" s="194"/>
      <c r="W10" s="199"/>
      <c r="X10" s="200"/>
      <c r="Y10" s="201"/>
      <c r="Z10" s="199"/>
    </row>
    <row r="11" spans="1:26" ht="11.25" customHeight="1" x14ac:dyDescent="0.2">
      <c r="A11" s="210" t="s">
        <v>68</v>
      </c>
      <c r="B11" s="211"/>
      <c r="C11" s="210"/>
      <c r="D11" s="210"/>
      <c r="E11" s="210"/>
      <c r="F11" s="210"/>
      <c r="G11" s="212"/>
      <c r="H11" s="210"/>
      <c r="I11" s="40"/>
      <c r="J11" s="40"/>
      <c r="M11" s="215" t="str">
        <f>IF(S2="","",S2)</f>
        <v>Chvátal J.</v>
      </c>
      <c r="N11" s="215" t="str">
        <f>IF(T2="","",T2)</f>
        <v>Vávrů</v>
      </c>
      <c r="O11" s="216"/>
      <c r="Q11" s="20" t="s">
        <v>144</v>
      </c>
      <c r="R11" s="20" t="s">
        <v>150</v>
      </c>
      <c r="V11" s="194"/>
      <c r="W11" s="199"/>
      <c r="X11" s="200"/>
      <c r="Y11" s="201"/>
      <c r="Z11" s="199"/>
    </row>
    <row r="12" spans="1:26" ht="11.25" customHeight="1" x14ac:dyDescent="0.2">
      <c r="A12" s="210" t="s">
        <v>69</v>
      </c>
      <c r="B12" s="211"/>
      <c r="C12" s="210"/>
      <c r="D12" s="210"/>
      <c r="E12" s="210"/>
      <c r="F12" s="210"/>
      <c r="G12" s="212"/>
      <c r="H12" s="210"/>
      <c r="I12" s="40"/>
      <c r="J12" s="40"/>
      <c r="M12" s="215" t="str">
        <f t="shared" ref="M12:N18" si="0">IF(S3="","",S3)</f>
        <v>Bastl J.</v>
      </c>
      <c r="N12" s="215" t="str">
        <f t="shared" si="0"/>
        <v>Kříž M.</v>
      </c>
      <c r="O12" s="216"/>
      <c r="Q12" s="20" t="s">
        <v>146</v>
      </c>
      <c r="R12" s="20" t="s">
        <v>151</v>
      </c>
      <c r="V12" s="194"/>
      <c r="W12" s="199"/>
      <c r="X12" s="200"/>
      <c r="Y12" s="201"/>
      <c r="Z12" s="199"/>
    </row>
    <row r="13" spans="1:26" ht="11.25" customHeight="1" x14ac:dyDescent="0.2">
      <c r="A13" s="210" t="s">
        <v>70</v>
      </c>
      <c r="B13" s="211"/>
      <c r="C13" s="210"/>
      <c r="D13" s="210"/>
      <c r="E13" s="210"/>
      <c r="F13" s="210"/>
      <c r="G13" s="212"/>
      <c r="H13" s="210"/>
      <c r="I13" s="40"/>
      <c r="J13" s="40"/>
      <c r="M13" s="215" t="str">
        <f t="shared" si="0"/>
        <v>Bastl P.</v>
      </c>
      <c r="N13" s="215" t="str">
        <f t="shared" si="0"/>
        <v xml:space="preserve">Plachý </v>
      </c>
      <c r="O13" s="6"/>
      <c r="Q13" s="20" t="s">
        <v>142</v>
      </c>
      <c r="R13" s="20" t="s">
        <v>152</v>
      </c>
      <c r="V13" s="194"/>
      <c r="W13" s="199"/>
      <c r="X13" s="200"/>
      <c r="Y13" s="201"/>
      <c r="Z13" s="199"/>
    </row>
    <row r="14" spans="1:26" ht="11.25" customHeight="1" x14ac:dyDescent="0.2">
      <c r="A14" s="210" t="s">
        <v>71</v>
      </c>
      <c r="B14" s="211"/>
      <c r="C14" s="210"/>
      <c r="D14" s="210"/>
      <c r="E14" s="210"/>
      <c r="F14" s="210"/>
      <c r="G14" s="212"/>
      <c r="H14" s="210"/>
      <c r="I14" s="40"/>
      <c r="J14" s="40"/>
      <c r="M14" s="215" t="str">
        <f t="shared" si="0"/>
        <v>Zejda V.</v>
      </c>
      <c r="N14" s="215" t="str">
        <f t="shared" si="0"/>
        <v xml:space="preserve">Plachý </v>
      </c>
      <c r="O14" s="216"/>
      <c r="Q14" s="20" t="s">
        <v>144</v>
      </c>
      <c r="R14" s="20" t="s">
        <v>153</v>
      </c>
      <c r="V14" s="194"/>
      <c r="W14" s="199"/>
      <c r="X14" s="200"/>
      <c r="Y14" s="201"/>
      <c r="Z14" s="199"/>
    </row>
    <row r="15" spans="1:26" ht="11.25" customHeight="1" x14ac:dyDescent="0.2">
      <c r="A15" s="210" t="s">
        <v>72</v>
      </c>
      <c r="B15" s="211"/>
      <c r="C15" s="210"/>
      <c r="D15" s="210"/>
      <c r="E15" s="210"/>
      <c r="F15" s="210"/>
      <c r="G15" s="212"/>
      <c r="H15" s="210"/>
      <c r="I15" s="40"/>
      <c r="J15" s="40"/>
      <c r="L15" s="20"/>
      <c r="M15" s="215" t="str">
        <f t="shared" si="0"/>
        <v>Vávrů</v>
      </c>
      <c r="N15" s="215" t="str">
        <f t="shared" si="0"/>
        <v/>
      </c>
      <c r="O15" s="6"/>
      <c r="Q15" s="20" t="s">
        <v>146</v>
      </c>
      <c r="R15" s="20" t="s">
        <v>154</v>
      </c>
      <c r="V15" s="194"/>
      <c r="W15" s="199"/>
      <c r="X15" s="200"/>
      <c r="Y15" s="201"/>
      <c r="Z15" s="199"/>
    </row>
    <row r="16" spans="1:26" x14ac:dyDescent="0.2">
      <c r="A16" s="20"/>
      <c r="C16" s="20"/>
      <c r="H16" s="217"/>
      <c r="J16" s="40"/>
      <c r="L16" s="20"/>
      <c r="M16" s="215" t="str">
        <f t="shared" si="0"/>
        <v>Bastl P.</v>
      </c>
      <c r="N16" s="215" t="str">
        <f t="shared" si="0"/>
        <v>Švarc</v>
      </c>
      <c r="O16" s="7"/>
      <c r="V16" s="194"/>
      <c r="W16" s="218"/>
    </row>
    <row r="17" spans="1:23" x14ac:dyDescent="0.2">
      <c r="A17" s="20"/>
      <c r="C17" s="20"/>
      <c r="J17" s="40"/>
      <c r="L17" s="20"/>
      <c r="M17" s="215" t="str">
        <f t="shared" si="0"/>
        <v>Kelbler M.</v>
      </c>
      <c r="N17" s="215" t="str">
        <f t="shared" si="0"/>
        <v>Bastl P.</v>
      </c>
      <c r="O17" s="6"/>
      <c r="V17" s="194"/>
      <c r="W17" s="218"/>
    </row>
    <row r="18" spans="1:23" x14ac:dyDescent="0.2">
      <c r="A18" s="20"/>
      <c r="C18" s="20"/>
      <c r="J18" s="40"/>
      <c r="L18" s="20"/>
      <c r="M18" s="215" t="str">
        <f t="shared" si="0"/>
        <v>Bastl P.</v>
      </c>
      <c r="N18" s="215" t="str">
        <f t="shared" si="0"/>
        <v/>
      </c>
      <c r="O18" s="6"/>
      <c r="V18" s="194"/>
      <c r="W18" s="218"/>
    </row>
    <row r="19" spans="1:23" x14ac:dyDescent="0.2">
      <c r="A19" s="20"/>
      <c r="C19" s="20"/>
      <c r="J19" s="40"/>
      <c r="L19" s="20"/>
      <c r="M19" s="215"/>
      <c r="O19" s="6"/>
      <c r="V19" s="194"/>
      <c r="W19" s="218"/>
    </row>
    <row r="20" spans="1:23" x14ac:dyDescent="0.2">
      <c r="A20" s="51" t="s">
        <v>62</v>
      </c>
      <c r="B20" s="189" t="str">
        <f>MID(A21,4,2)</f>
        <v/>
      </c>
      <c r="C20" s="40"/>
      <c r="D20" s="190"/>
      <c r="E20" s="191"/>
      <c r="F20" s="190"/>
      <c r="G20" s="192"/>
      <c r="H20" s="190"/>
      <c r="I20" s="190"/>
      <c r="J20" s="190"/>
      <c r="L20" s="193" t="s">
        <v>127</v>
      </c>
      <c r="M20" s="6"/>
      <c r="N20" s="6"/>
      <c r="O20" s="6"/>
      <c r="V20" s="194"/>
      <c r="W20" s="218"/>
    </row>
    <row r="21" spans="1:23" ht="12.75" x14ac:dyDescent="0.2">
      <c r="A21" s="195">
        <v>2</v>
      </c>
      <c r="B21" s="41" t="s">
        <v>155</v>
      </c>
      <c r="C21" s="195"/>
      <c r="D21" s="41"/>
      <c r="E21" s="41"/>
      <c r="F21" s="41"/>
      <c r="G21" s="41"/>
      <c r="H21" s="41"/>
      <c r="I21" s="41"/>
      <c r="J21" s="41"/>
      <c r="K21" s="196"/>
      <c r="M21" s="197" t="str">
        <f xml:space="preserve">  IF(R21="","",         R21)</f>
        <v>Havlík</v>
      </c>
      <c r="N21" s="198"/>
      <c r="O21" s="6"/>
      <c r="Q21" s="20" t="s">
        <v>8</v>
      </c>
      <c r="R21" s="20" t="s">
        <v>129</v>
      </c>
      <c r="S21" s="20" t="str">
        <f>R24</f>
        <v>Zejda V.</v>
      </c>
      <c r="T21" s="20" t="str">
        <f>R34</f>
        <v>Chvátal J.</v>
      </c>
      <c r="V21" s="20"/>
    </row>
    <row r="22" spans="1:23" x14ac:dyDescent="0.2">
      <c r="A22" s="195">
        <v>2</v>
      </c>
      <c r="B22" s="190"/>
      <c r="C22" s="40"/>
      <c r="D22" s="190"/>
      <c r="E22" s="190"/>
      <c r="F22" s="190"/>
      <c r="G22" s="190"/>
      <c r="H22" s="190"/>
      <c r="I22" s="190"/>
      <c r="J22" s="190"/>
      <c r="L22" s="14"/>
      <c r="M22" s="14" t="str">
        <f>IF(R22="","",R22)</f>
        <v>Chvátal P.</v>
      </c>
      <c r="N22" s="14" t="str">
        <f>IF(R23="","",R23)</f>
        <v>Kříž M.</v>
      </c>
      <c r="O22" s="14"/>
      <c r="Q22" s="20" t="s">
        <v>131</v>
      </c>
      <c r="R22" s="20" t="s">
        <v>132</v>
      </c>
      <c r="S22" s="20" t="str">
        <f>R27</f>
        <v>Bastl P.</v>
      </c>
      <c r="T22" s="20" t="str">
        <f>R28</f>
        <v>Švarc</v>
      </c>
      <c r="V22" s="20"/>
    </row>
    <row r="23" spans="1:23" x14ac:dyDescent="0.2">
      <c r="A23" s="195">
        <v>2</v>
      </c>
      <c r="B23" s="190"/>
      <c r="C23" s="40"/>
      <c r="D23" s="190"/>
      <c r="E23" s="190"/>
      <c r="F23" s="190"/>
      <c r="G23" s="190"/>
      <c r="H23" s="190"/>
      <c r="I23" s="190"/>
      <c r="J23" s="190"/>
      <c r="L23" s="14"/>
      <c r="M23" s="14" t="str">
        <f>IF(R24="","",R24)</f>
        <v>Zejda V.</v>
      </c>
      <c r="N23" s="14" t="str">
        <f>IF(R25="","",R25)</f>
        <v xml:space="preserve">Plachý </v>
      </c>
      <c r="O23" s="14"/>
      <c r="P23" s="190"/>
      <c r="Q23" s="20" t="s">
        <v>131</v>
      </c>
      <c r="R23" s="20" t="s">
        <v>135</v>
      </c>
      <c r="S23" s="20" t="str">
        <f>R29</f>
        <v>Bastl J.</v>
      </c>
      <c r="V23" s="20"/>
    </row>
    <row r="24" spans="1:23" x14ac:dyDescent="0.2">
      <c r="A24" s="195">
        <v>2</v>
      </c>
      <c r="B24" s="190"/>
      <c r="C24" s="40"/>
      <c r="D24" s="190"/>
      <c r="E24" s="190"/>
      <c r="F24" s="190"/>
      <c r="G24" s="190"/>
      <c r="H24" s="190"/>
      <c r="I24" s="190"/>
      <c r="J24" s="190"/>
      <c r="L24" s="14"/>
      <c r="M24" s="14"/>
      <c r="N24" s="14"/>
      <c r="O24" s="202"/>
      <c r="P24" s="203"/>
      <c r="Q24" s="20" t="s">
        <v>131</v>
      </c>
      <c r="R24" s="20" t="s">
        <v>138</v>
      </c>
      <c r="S24" s="20" t="str">
        <f>R29</f>
        <v>Bastl J.</v>
      </c>
      <c r="T24" s="20" t="str">
        <f>R27</f>
        <v>Bastl P.</v>
      </c>
      <c r="V24" s="20"/>
    </row>
    <row r="25" spans="1:23" ht="12.75" x14ac:dyDescent="0.2">
      <c r="A25" s="20"/>
      <c r="C25" s="20"/>
      <c r="J25" s="190"/>
      <c r="L25" s="16" t="str">
        <f>IF(R28="","",R28)</f>
        <v>Švarc</v>
      </c>
      <c r="M25" s="204" t="str">
        <f>IF(R27="","",R27)</f>
        <v>Bastl P.</v>
      </c>
      <c r="N25" s="198"/>
      <c r="O25" s="20" t="str">
        <f>IF(R26="","",R26)</f>
        <v>Kelbler M.</v>
      </c>
      <c r="P25" s="203"/>
      <c r="Q25" s="20" t="s">
        <v>131</v>
      </c>
      <c r="R25" s="20" t="s">
        <v>139</v>
      </c>
      <c r="S25" s="20" t="str">
        <f>R22</f>
        <v>Chvátal P.</v>
      </c>
      <c r="T25" s="20" t="str">
        <f>R34</f>
        <v>Chvátal J.</v>
      </c>
      <c r="V25" s="20"/>
    </row>
    <row r="26" spans="1:23" ht="13.5" thickBot="1" x14ac:dyDescent="0.25">
      <c r="A26" s="205" t="s">
        <v>140</v>
      </c>
      <c r="B26" s="206" t="s">
        <v>84</v>
      </c>
      <c r="C26" s="205" t="s">
        <v>85</v>
      </c>
      <c r="D26" s="205" t="s">
        <v>141</v>
      </c>
      <c r="E26" s="205">
        <v>0</v>
      </c>
      <c r="F26" s="205" t="s">
        <v>14</v>
      </c>
      <c r="G26" s="205" t="s">
        <v>90</v>
      </c>
      <c r="H26" s="205" t="s">
        <v>10</v>
      </c>
      <c r="I26" s="40"/>
      <c r="J26" s="190"/>
      <c r="L26" s="16" t="str">
        <f>IF(R31="","",R31)</f>
        <v>Kříž B.</v>
      </c>
      <c r="M26" s="204" t="str">
        <f>IF(R30="","",R30)</f>
        <v>Jánský</v>
      </c>
      <c r="N26" s="198"/>
      <c r="O26" s="20" t="str">
        <f>IF(R29="","",R29)</f>
        <v>Bastl J.</v>
      </c>
      <c r="Q26" s="20" t="s">
        <v>142</v>
      </c>
      <c r="R26" s="20" t="s">
        <v>143</v>
      </c>
      <c r="V26" s="20"/>
    </row>
    <row r="27" spans="1:23" ht="13.5" thickTop="1" x14ac:dyDescent="0.2">
      <c r="A27" s="207" t="s">
        <v>65</v>
      </c>
      <c r="B27" s="208"/>
      <c r="C27" s="207"/>
      <c r="D27" s="207"/>
      <c r="E27" s="207"/>
      <c r="F27" s="207"/>
      <c r="G27" s="209"/>
      <c r="H27" s="207"/>
      <c r="I27" s="40"/>
      <c r="L27" s="16" t="str">
        <f>IF(R34="","",R34)</f>
        <v>Chvátal J.</v>
      </c>
      <c r="M27" s="204" t="str">
        <f>IF(R33="","",R33)</f>
        <v>Vávrů</v>
      </c>
      <c r="N27" s="198"/>
      <c r="O27" s="20" t="str">
        <f>IF(R32="","",R32)</f>
        <v>Jindra P.</v>
      </c>
      <c r="Q27" s="20" t="s">
        <v>144</v>
      </c>
      <c r="R27" s="20" t="s">
        <v>145</v>
      </c>
      <c r="V27" s="20"/>
    </row>
    <row r="28" spans="1:23" s="6" customFormat="1" x14ac:dyDescent="0.2">
      <c r="A28" s="210" t="s">
        <v>66</v>
      </c>
      <c r="B28" s="211"/>
      <c r="C28" s="210"/>
      <c r="D28" s="210"/>
      <c r="E28" s="210"/>
      <c r="F28" s="210"/>
      <c r="G28" s="212"/>
      <c r="H28" s="210"/>
      <c r="I28" s="40"/>
      <c r="J28" s="190"/>
      <c r="K28" s="20"/>
      <c r="L28" s="20"/>
      <c r="M28" s="20"/>
      <c r="N28" s="20"/>
      <c r="O28" s="20"/>
      <c r="P28" s="20"/>
      <c r="Q28" s="20" t="s">
        <v>146</v>
      </c>
      <c r="R28" s="20" t="s">
        <v>147</v>
      </c>
      <c r="S28" s="20"/>
      <c r="T28" s="20"/>
    </row>
    <row r="29" spans="1:23" x14ac:dyDescent="0.2">
      <c r="A29" s="210" t="s">
        <v>67</v>
      </c>
      <c r="B29" s="211"/>
      <c r="C29" s="210"/>
      <c r="D29" s="210"/>
      <c r="E29" s="210"/>
      <c r="F29" s="210"/>
      <c r="G29" s="212"/>
      <c r="H29" s="210"/>
      <c r="I29" s="40"/>
      <c r="J29" s="40"/>
      <c r="L29" s="193" t="s">
        <v>148</v>
      </c>
      <c r="M29" s="213" t="s">
        <v>3</v>
      </c>
      <c r="N29" s="214" t="s">
        <v>4</v>
      </c>
      <c r="Q29" s="20" t="s">
        <v>142</v>
      </c>
      <c r="R29" s="20" t="s">
        <v>149</v>
      </c>
      <c r="V29" s="20"/>
    </row>
    <row r="30" spans="1:23" x14ac:dyDescent="0.2">
      <c r="A30" s="210" t="s">
        <v>68</v>
      </c>
      <c r="B30" s="211"/>
      <c r="C30" s="210"/>
      <c r="D30" s="210"/>
      <c r="E30" s="210"/>
      <c r="F30" s="210"/>
      <c r="G30" s="212"/>
      <c r="H30" s="210"/>
      <c r="I30" s="40"/>
      <c r="J30" s="40"/>
      <c r="M30" s="215" t="str">
        <f>IF(S21="","",S21)</f>
        <v>Zejda V.</v>
      </c>
      <c r="N30" s="215" t="str">
        <f>IF(T21="","",T21)</f>
        <v>Chvátal J.</v>
      </c>
      <c r="O30" s="216"/>
      <c r="Q30" s="20" t="s">
        <v>144</v>
      </c>
      <c r="R30" s="20" t="s">
        <v>150</v>
      </c>
      <c r="V30" s="20"/>
    </row>
    <row r="31" spans="1:23" x14ac:dyDescent="0.2">
      <c r="A31" s="210" t="s">
        <v>69</v>
      </c>
      <c r="B31" s="211"/>
      <c r="C31" s="210"/>
      <c r="D31" s="210"/>
      <c r="E31" s="210"/>
      <c r="F31" s="210"/>
      <c r="G31" s="212"/>
      <c r="H31" s="210"/>
      <c r="I31" s="40"/>
      <c r="J31" s="40"/>
      <c r="M31" s="215" t="str">
        <f t="shared" ref="M31:N37" si="1">IF(S22="","",S22)</f>
        <v>Bastl P.</v>
      </c>
      <c r="N31" s="215" t="str">
        <f t="shared" si="1"/>
        <v>Švarc</v>
      </c>
      <c r="O31" s="216"/>
      <c r="Q31" s="20" t="s">
        <v>146</v>
      </c>
      <c r="R31" s="20" t="s">
        <v>151</v>
      </c>
      <c r="V31" s="20"/>
    </row>
    <row r="32" spans="1:23" x14ac:dyDescent="0.2">
      <c r="A32" s="210" t="s">
        <v>70</v>
      </c>
      <c r="B32" s="211"/>
      <c r="C32" s="210"/>
      <c r="D32" s="210"/>
      <c r="E32" s="210"/>
      <c r="F32" s="210"/>
      <c r="G32" s="212"/>
      <c r="H32" s="210"/>
      <c r="I32" s="40"/>
      <c r="J32" s="40"/>
      <c r="M32" s="215" t="str">
        <f t="shared" si="1"/>
        <v>Bastl J.</v>
      </c>
      <c r="N32" s="215" t="str">
        <f t="shared" si="1"/>
        <v/>
      </c>
      <c r="O32" s="6"/>
      <c r="Q32" s="20" t="s">
        <v>142</v>
      </c>
      <c r="R32" s="20" t="s">
        <v>156</v>
      </c>
      <c r="V32" s="20"/>
    </row>
    <row r="33" spans="1:22" x14ac:dyDescent="0.2">
      <c r="A33" s="210" t="s">
        <v>71</v>
      </c>
      <c r="B33" s="211"/>
      <c r="C33" s="210"/>
      <c r="D33" s="210"/>
      <c r="E33" s="210"/>
      <c r="F33" s="210"/>
      <c r="G33" s="212"/>
      <c r="H33" s="210"/>
      <c r="I33" s="40"/>
      <c r="J33" s="40"/>
      <c r="M33" s="215" t="str">
        <f t="shared" si="1"/>
        <v>Bastl J.</v>
      </c>
      <c r="N33" s="215" t="str">
        <f t="shared" si="1"/>
        <v>Bastl P.</v>
      </c>
      <c r="O33" s="216"/>
      <c r="Q33" s="20" t="s">
        <v>144</v>
      </c>
      <c r="R33" s="20" t="s">
        <v>153</v>
      </c>
      <c r="V33" s="20"/>
    </row>
    <row r="34" spans="1:22" x14ac:dyDescent="0.2">
      <c r="A34" s="210" t="s">
        <v>72</v>
      </c>
      <c r="B34" s="211"/>
      <c r="C34" s="210"/>
      <c r="D34" s="210"/>
      <c r="E34" s="210"/>
      <c r="F34" s="210"/>
      <c r="G34" s="212"/>
      <c r="H34" s="210"/>
      <c r="I34" s="40"/>
      <c r="J34" s="40"/>
      <c r="L34" s="20"/>
      <c r="M34" s="215" t="str">
        <f t="shared" si="1"/>
        <v>Chvátal P.</v>
      </c>
      <c r="N34" s="215" t="str">
        <f t="shared" si="1"/>
        <v>Chvátal J.</v>
      </c>
      <c r="O34" s="6"/>
      <c r="Q34" s="20" t="s">
        <v>146</v>
      </c>
      <c r="R34" s="20" t="s">
        <v>154</v>
      </c>
      <c r="V34" s="20"/>
    </row>
    <row r="35" spans="1:22" x14ac:dyDescent="0.2">
      <c r="A35" s="20"/>
      <c r="C35" s="20"/>
      <c r="H35" s="217"/>
      <c r="J35" s="40"/>
      <c r="L35" s="20"/>
      <c r="M35" s="215" t="str">
        <f t="shared" si="1"/>
        <v/>
      </c>
      <c r="N35" s="215" t="str">
        <f t="shared" si="1"/>
        <v/>
      </c>
      <c r="O35" s="7"/>
      <c r="V35" s="20"/>
    </row>
    <row r="36" spans="1:22" x14ac:dyDescent="0.2">
      <c r="A36" s="20"/>
      <c r="C36" s="20"/>
      <c r="J36" s="40"/>
      <c r="L36" s="20"/>
      <c r="M36" s="215" t="str">
        <f t="shared" si="1"/>
        <v/>
      </c>
      <c r="N36" s="215" t="str">
        <f t="shared" si="1"/>
        <v/>
      </c>
      <c r="O36" s="6"/>
      <c r="V36" s="20"/>
    </row>
    <row r="37" spans="1:22" x14ac:dyDescent="0.2">
      <c r="A37" s="20"/>
      <c r="C37" s="20"/>
      <c r="J37" s="40"/>
      <c r="L37" s="20"/>
      <c r="M37" s="215" t="str">
        <f t="shared" si="1"/>
        <v/>
      </c>
      <c r="N37" s="215" t="str">
        <f t="shared" si="1"/>
        <v/>
      </c>
      <c r="O37" s="6"/>
      <c r="V37" s="20"/>
    </row>
    <row r="38" spans="1:22" x14ac:dyDescent="0.2">
      <c r="A38" s="20"/>
      <c r="C38" s="20"/>
      <c r="L38" s="20"/>
      <c r="V38" s="20"/>
    </row>
    <row r="39" spans="1:22" x14ac:dyDescent="0.2">
      <c r="A39" s="51" t="s">
        <v>62</v>
      </c>
      <c r="B39" s="189" t="str">
        <f>MID(A40,4,2)</f>
        <v/>
      </c>
      <c r="C39" s="40"/>
      <c r="D39" s="190"/>
      <c r="E39" s="191"/>
      <c r="F39" s="190"/>
      <c r="G39" s="192"/>
      <c r="H39" s="190"/>
      <c r="I39" s="190"/>
      <c r="J39" s="190"/>
      <c r="L39" s="193" t="s">
        <v>127</v>
      </c>
      <c r="M39" s="6"/>
      <c r="N39" s="6"/>
      <c r="O39" s="6"/>
      <c r="V39" s="20"/>
    </row>
    <row r="40" spans="1:22" ht="12.75" x14ac:dyDescent="0.2">
      <c r="A40" s="195">
        <v>3</v>
      </c>
      <c r="B40" s="41" t="s">
        <v>157</v>
      </c>
      <c r="C40" s="195"/>
      <c r="D40" s="41"/>
      <c r="E40" s="41"/>
      <c r="F40" s="41"/>
      <c r="G40" s="41"/>
      <c r="H40" s="41"/>
      <c r="I40" s="41"/>
      <c r="J40" s="41"/>
      <c r="K40" s="196"/>
      <c r="M40" s="197" t="str">
        <f xml:space="preserve">  IF(R40="","",         R40)</f>
        <v>Havlík</v>
      </c>
      <c r="N40" s="198"/>
      <c r="O40" s="6"/>
      <c r="Q40" s="20" t="s">
        <v>8</v>
      </c>
      <c r="R40" s="20" t="s">
        <v>129</v>
      </c>
      <c r="S40" s="20" t="str">
        <f>R46</f>
        <v>Bastl P.</v>
      </c>
      <c r="T40" s="20" t="str">
        <f>R48</f>
        <v>Bastl J.</v>
      </c>
      <c r="V40" s="20"/>
    </row>
    <row r="41" spans="1:22" x14ac:dyDescent="0.2">
      <c r="A41" s="195">
        <v>3</v>
      </c>
      <c r="B41" s="190"/>
      <c r="C41" s="40"/>
      <c r="D41" s="190"/>
      <c r="E41" s="190"/>
      <c r="F41" s="190"/>
      <c r="G41" s="190"/>
      <c r="H41" s="190"/>
      <c r="I41" s="190"/>
      <c r="J41" s="190"/>
      <c r="L41" s="14"/>
      <c r="M41" s="14" t="str">
        <f>IF(R41="","",R41)</f>
        <v>Chvátal P.</v>
      </c>
      <c r="N41" s="14" t="str">
        <f>IF(R42="","",R42)</f>
        <v>Chvátal J.</v>
      </c>
      <c r="O41" s="14"/>
      <c r="Q41" s="20" t="s">
        <v>131</v>
      </c>
      <c r="R41" s="20" t="s">
        <v>132</v>
      </c>
      <c r="S41" s="20" t="str">
        <f>R48</f>
        <v>Bastl J.</v>
      </c>
      <c r="T41" s="20" t="str">
        <f>R41</f>
        <v>Chvátal P.</v>
      </c>
      <c r="V41" s="20"/>
    </row>
    <row r="42" spans="1:22" x14ac:dyDescent="0.2">
      <c r="A42" s="195">
        <v>3</v>
      </c>
      <c r="B42" s="190"/>
      <c r="C42" s="40"/>
      <c r="D42" s="190"/>
      <c r="E42" s="190"/>
      <c r="F42" s="190"/>
      <c r="G42" s="190"/>
      <c r="H42" s="190"/>
      <c r="I42" s="190"/>
      <c r="J42" s="190"/>
      <c r="L42" s="14"/>
      <c r="M42" s="14" t="str">
        <f>IF(R43="","",R43)</f>
        <v>Zejda V.</v>
      </c>
      <c r="N42" s="14" t="str">
        <f>IF(R44="","",R44)</f>
        <v xml:space="preserve">Plachý </v>
      </c>
      <c r="O42" s="14"/>
      <c r="P42" s="190"/>
      <c r="Q42" s="20" t="s">
        <v>131</v>
      </c>
      <c r="R42" s="20" t="s">
        <v>154</v>
      </c>
      <c r="S42" s="20" t="str">
        <f>R51</f>
        <v>Jindra P.</v>
      </c>
      <c r="T42" s="20" t="str">
        <f>R53</f>
        <v>Vávrů</v>
      </c>
      <c r="V42" s="20"/>
    </row>
    <row r="43" spans="1:22" x14ac:dyDescent="0.2">
      <c r="A43" s="195">
        <v>3</v>
      </c>
      <c r="B43" s="190"/>
      <c r="C43" s="40"/>
      <c r="D43" s="190"/>
      <c r="E43" s="190"/>
      <c r="F43" s="190"/>
      <c r="G43" s="190"/>
      <c r="H43" s="190"/>
      <c r="I43" s="190"/>
      <c r="J43" s="190"/>
      <c r="L43" s="14"/>
      <c r="M43" s="14"/>
      <c r="N43" s="14"/>
      <c r="O43" s="202"/>
      <c r="P43" s="203"/>
      <c r="Q43" s="20" t="s">
        <v>131</v>
      </c>
      <c r="R43" s="20" t="s">
        <v>138</v>
      </c>
      <c r="S43" s="20" t="str">
        <f>R46</f>
        <v>Bastl P.</v>
      </c>
      <c r="V43" s="20"/>
    </row>
    <row r="44" spans="1:22" ht="12.75" x14ac:dyDescent="0.2">
      <c r="A44" s="20"/>
      <c r="C44" s="20"/>
      <c r="J44" s="190"/>
      <c r="L44" s="16" t="str">
        <f>IF(R47="","",R47)</f>
        <v>Švarc</v>
      </c>
      <c r="M44" s="204" t="str">
        <f>IF(R46="","",R46)</f>
        <v>Bastl P.</v>
      </c>
      <c r="N44" s="198"/>
      <c r="O44" s="20" t="str">
        <f>IF(R45="","",R45)</f>
        <v>Kelbler M.</v>
      </c>
      <c r="P44" s="203"/>
      <c r="Q44" s="20" t="s">
        <v>131</v>
      </c>
      <c r="R44" s="20" t="s">
        <v>139</v>
      </c>
      <c r="S44" s="20" t="str">
        <f>R52</f>
        <v>Kříž M.</v>
      </c>
      <c r="V44" s="20"/>
    </row>
    <row r="45" spans="1:22" ht="13.5" thickBot="1" x14ac:dyDescent="0.25">
      <c r="A45" s="205" t="s">
        <v>140</v>
      </c>
      <c r="B45" s="206" t="s">
        <v>84</v>
      </c>
      <c r="C45" s="205" t="s">
        <v>85</v>
      </c>
      <c r="D45" s="205" t="s">
        <v>141</v>
      </c>
      <c r="E45" s="205">
        <v>0</v>
      </c>
      <c r="F45" s="205" t="s">
        <v>14</v>
      </c>
      <c r="G45" s="205" t="s">
        <v>90</v>
      </c>
      <c r="H45" s="205" t="s">
        <v>10</v>
      </c>
      <c r="I45" s="40"/>
      <c r="J45" s="190"/>
      <c r="L45" s="16" t="str">
        <f>IF(R50="","",R50)</f>
        <v>Kříž B.</v>
      </c>
      <c r="M45" s="204" t="str">
        <f>IF(R49="","",R49)</f>
        <v>Jánský</v>
      </c>
      <c r="N45" s="198"/>
      <c r="O45" s="20" t="str">
        <f>IF(R48="","",R48)</f>
        <v>Bastl J.</v>
      </c>
      <c r="Q45" s="20" t="s">
        <v>142</v>
      </c>
      <c r="R45" s="20" t="s">
        <v>143</v>
      </c>
      <c r="V45" s="20"/>
    </row>
    <row r="46" spans="1:22" ht="13.5" thickTop="1" x14ac:dyDescent="0.2">
      <c r="A46" s="207" t="s">
        <v>65</v>
      </c>
      <c r="B46" s="208"/>
      <c r="C46" s="207"/>
      <c r="D46" s="207"/>
      <c r="E46" s="207"/>
      <c r="F46" s="207"/>
      <c r="G46" s="209"/>
      <c r="H46" s="207"/>
      <c r="I46" s="40"/>
      <c r="L46" s="16" t="str">
        <f>IF(R53="","",R53)</f>
        <v>Vávrů</v>
      </c>
      <c r="M46" s="204" t="str">
        <f>IF(R52="","",R52)</f>
        <v>Kříž M.</v>
      </c>
      <c r="N46" s="198"/>
      <c r="O46" s="20" t="str">
        <f>IF(R51="","",R51)</f>
        <v>Jindra P.</v>
      </c>
      <c r="Q46" s="20" t="s">
        <v>144</v>
      </c>
      <c r="R46" s="20" t="s">
        <v>145</v>
      </c>
      <c r="V46" s="20"/>
    </row>
    <row r="47" spans="1:22" x14ac:dyDescent="0.2">
      <c r="A47" s="210" t="s">
        <v>66</v>
      </c>
      <c r="B47" s="211"/>
      <c r="C47" s="210"/>
      <c r="D47" s="210"/>
      <c r="E47" s="210"/>
      <c r="F47" s="210"/>
      <c r="G47" s="212"/>
      <c r="H47" s="210"/>
      <c r="I47" s="40"/>
      <c r="J47" s="190"/>
      <c r="L47" s="20"/>
      <c r="Q47" s="20" t="s">
        <v>146</v>
      </c>
      <c r="R47" s="20" t="s">
        <v>147</v>
      </c>
      <c r="V47" s="20"/>
    </row>
    <row r="48" spans="1:22" x14ac:dyDescent="0.2">
      <c r="A48" s="210" t="s">
        <v>67</v>
      </c>
      <c r="B48" s="211"/>
      <c r="C48" s="210"/>
      <c r="D48" s="210"/>
      <c r="E48" s="210"/>
      <c r="F48" s="210"/>
      <c r="G48" s="212"/>
      <c r="H48" s="210"/>
      <c r="I48" s="40"/>
      <c r="J48" s="40"/>
      <c r="L48" s="193" t="s">
        <v>148</v>
      </c>
      <c r="M48" s="213" t="s">
        <v>3</v>
      </c>
      <c r="N48" s="214" t="s">
        <v>4</v>
      </c>
      <c r="Q48" s="20" t="s">
        <v>142</v>
      </c>
      <c r="R48" s="20" t="s">
        <v>149</v>
      </c>
      <c r="V48" s="20"/>
    </row>
    <row r="49" spans="1:22" x14ac:dyDescent="0.2">
      <c r="A49" s="210" t="s">
        <v>68</v>
      </c>
      <c r="B49" s="211"/>
      <c r="C49" s="210"/>
      <c r="D49" s="210"/>
      <c r="E49" s="210"/>
      <c r="F49" s="210"/>
      <c r="G49" s="212"/>
      <c r="H49" s="210"/>
      <c r="I49" s="40"/>
      <c r="J49" s="40"/>
      <c r="M49" s="215" t="str">
        <f>IF(S40="","",S40)</f>
        <v>Bastl P.</v>
      </c>
      <c r="N49" s="215" t="str">
        <f>IF(T40="","",T40)</f>
        <v>Bastl J.</v>
      </c>
      <c r="O49" s="216"/>
      <c r="Q49" s="20" t="s">
        <v>144</v>
      </c>
      <c r="R49" s="20" t="s">
        <v>150</v>
      </c>
      <c r="V49" s="20"/>
    </row>
    <row r="50" spans="1:22" x14ac:dyDescent="0.2">
      <c r="A50" s="210" t="s">
        <v>69</v>
      </c>
      <c r="B50" s="211"/>
      <c r="C50" s="210"/>
      <c r="D50" s="210"/>
      <c r="E50" s="210"/>
      <c r="F50" s="210"/>
      <c r="G50" s="212"/>
      <c r="H50" s="210"/>
      <c r="I50" s="40"/>
      <c r="J50" s="40"/>
      <c r="M50" s="215" t="str">
        <f t="shared" ref="M50:N56" si="2">IF(S41="","",S41)</f>
        <v>Bastl J.</v>
      </c>
      <c r="N50" s="215" t="str">
        <f t="shared" si="2"/>
        <v>Chvátal P.</v>
      </c>
      <c r="O50" s="216"/>
      <c r="Q50" s="20" t="s">
        <v>146</v>
      </c>
      <c r="R50" s="20" t="s">
        <v>151</v>
      </c>
      <c r="V50" s="20"/>
    </row>
    <row r="51" spans="1:22" x14ac:dyDescent="0.2">
      <c r="A51" s="210" t="s">
        <v>70</v>
      </c>
      <c r="B51" s="211"/>
      <c r="C51" s="210"/>
      <c r="D51" s="210"/>
      <c r="E51" s="210"/>
      <c r="F51" s="210"/>
      <c r="G51" s="212"/>
      <c r="H51" s="210"/>
      <c r="I51" s="40"/>
      <c r="J51" s="40"/>
      <c r="M51" s="215" t="str">
        <f t="shared" si="2"/>
        <v>Jindra P.</v>
      </c>
      <c r="N51" s="215" t="str">
        <f t="shared" si="2"/>
        <v>Vávrů</v>
      </c>
      <c r="O51" s="6"/>
      <c r="Q51" s="20" t="s">
        <v>142</v>
      </c>
      <c r="R51" s="20" t="s">
        <v>156</v>
      </c>
      <c r="V51" s="20"/>
    </row>
    <row r="52" spans="1:22" x14ac:dyDescent="0.2">
      <c r="A52" s="210" t="s">
        <v>71</v>
      </c>
      <c r="B52" s="211"/>
      <c r="C52" s="210"/>
      <c r="D52" s="210"/>
      <c r="E52" s="210"/>
      <c r="F52" s="210"/>
      <c r="G52" s="212"/>
      <c r="H52" s="210"/>
      <c r="I52" s="40"/>
      <c r="J52" s="40"/>
      <c r="M52" s="215" t="str">
        <f t="shared" si="2"/>
        <v>Bastl P.</v>
      </c>
      <c r="N52" s="215" t="str">
        <f t="shared" si="2"/>
        <v/>
      </c>
      <c r="O52" s="216"/>
      <c r="Q52" s="20" t="s">
        <v>144</v>
      </c>
      <c r="R52" s="20" t="s">
        <v>135</v>
      </c>
      <c r="V52" s="20"/>
    </row>
    <row r="53" spans="1:22" x14ac:dyDescent="0.2">
      <c r="A53" s="210" t="s">
        <v>72</v>
      </c>
      <c r="B53" s="211"/>
      <c r="C53" s="210"/>
      <c r="D53" s="210"/>
      <c r="E53" s="210"/>
      <c r="F53" s="210"/>
      <c r="G53" s="212"/>
      <c r="H53" s="210"/>
      <c r="I53" s="40"/>
      <c r="J53" s="40"/>
      <c r="L53" s="20"/>
      <c r="M53" s="215" t="str">
        <f t="shared" si="2"/>
        <v>Kříž M.</v>
      </c>
      <c r="N53" s="215" t="str">
        <f t="shared" si="2"/>
        <v/>
      </c>
      <c r="O53" s="6"/>
      <c r="Q53" s="20" t="s">
        <v>146</v>
      </c>
      <c r="R53" s="20" t="s">
        <v>153</v>
      </c>
      <c r="V53" s="20"/>
    </row>
    <row r="54" spans="1:22" x14ac:dyDescent="0.2">
      <c r="A54" s="20"/>
      <c r="C54" s="20"/>
      <c r="H54" s="217"/>
      <c r="J54" s="40"/>
      <c r="L54" s="20"/>
      <c r="M54" s="215" t="str">
        <f t="shared" si="2"/>
        <v/>
      </c>
      <c r="N54" s="215" t="str">
        <f t="shared" si="2"/>
        <v/>
      </c>
      <c r="O54" s="7"/>
      <c r="V54" s="20"/>
    </row>
    <row r="55" spans="1:22" x14ac:dyDescent="0.2">
      <c r="A55" s="20"/>
      <c r="C55" s="20"/>
      <c r="J55" s="40"/>
      <c r="L55" s="20"/>
      <c r="M55" s="215" t="str">
        <f t="shared" si="2"/>
        <v/>
      </c>
      <c r="N55" s="215" t="str">
        <f t="shared" si="2"/>
        <v/>
      </c>
      <c r="O55" s="6"/>
      <c r="V55" s="20"/>
    </row>
    <row r="56" spans="1:22" x14ac:dyDescent="0.2">
      <c r="A56" s="20"/>
      <c r="C56" s="20"/>
      <c r="J56" s="40"/>
      <c r="L56" s="20"/>
      <c r="M56" s="215" t="str">
        <f t="shared" si="2"/>
        <v/>
      </c>
      <c r="N56" s="215" t="str">
        <f t="shared" si="2"/>
        <v/>
      </c>
      <c r="O56" s="6"/>
      <c r="V56" s="20"/>
    </row>
    <row r="57" spans="1:22" x14ac:dyDescent="0.2">
      <c r="A57" s="20"/>
      <c r="C57" s="20"/>
      <c r="L57" s="20"/>
      <c r="V57" s="20"/>
    </row>
    <row r="58" spans="1:22" x14ac:dyDescent="0.2">
      <c r="A58" s="51" t="s">
        <v>62</v>
      </c>
      <c r="B58" s="189" t="str">
        <f>MID(A59,4,2)</f>
        <v/>
      </c>
      <c r="C58" s="40"/>
      <c r="D58" s="190"/>
      <c r="E58" s="191"/>
      <c r="F58" s="190"/>
      <c r="G58" s="192"/>
      <c r="H58" s="190"/>
      <c r="I58" s="190"/>
      <c r="J58" s="190"/>
      <c r="L58" s="193" t="s">
        <v>127</v>
      </c>
      <c r="M58" s="6"/>
      <c r="N58" s="6"/>
      <c r="O58" s="6"/>
      <c r="V58" s="20"/>
    </row>
    <row r="59" spans="1:22" ht="12.75" x14ac:dyDescent="0.2">
      <c r="A59" s="195">
        <v>4</v>
      </c>
      <c r="B59" s="41" t="s">
        <v>158</v>
      </c>
      <c r="C59" s="195"/>
      <c r="D59" s="41"/>
      <c r="E59" s="41"/>
      <c r="F59" s="41"/>
      <c r="G59" s="41"/>
      <c r="H59" s="41"/>
      <c r="I59" s="41"/>
      <c r="J59" s="41"/>
      <c r="K59" s="196"/>
      <c r="M59" s="197" t="str">
        <f xml:space="preserve">  IF(R59="","",         R59)</f>
        <v>Havlík</v>
      </c>
      <c r="N59" s="198"/>
      <c r="O59" s="6"/>
      <c r="Q59" s="20" t="s">
        <v>8</v>
      </c>
      <c r="R59" s="20" t="s">
        <v>129</v>
      </c>
      <c r="S59" s="20" t="str">
        <f>R68</f>
        <v>Jánský</v>
      </c>
      <c r="T59" s="20" t="str">
        <f>R67</f>
        <v>Bastl J.</v>
      </c>
      <c r="V59" s="20"/>
    </row>
    <row r="60" spans="1:22" x14ac:dyDescent="0.2">
      <c r="A60" s="195">
        <v>4</v>
      </c>
      <c r="B60" s="190"/>
      <c r="C60" s="40"/>
      <c r="D60" s="190"/>
      <c r="E60" s="190"/>
      <c r="F60" s="190"/>
      <c r="G60" s="190"/>
      <c r="H60" s="190"/>
      <c r="I60" s="190"/>
      <c r="J60" s="190"/>
      <c r="L60" s="14"/>
      <c r="M60" s="14" t="str">
        <f>IF(R60="","",R60)</f>
        <v>Chvátal P.</v>
      </c>
      <c r="N60" s="14" t="str">
        <f>IF(R61="","",R61)</f>
        <v>Chvátal J.</v>
      </c>
      <c r="O60" s="14"/>
      <c r="Q60" s="20" t="s">
        <v>131</v>
      </c>
      <c r="R60" s="20" t="s">
        <v>132</v>
      </c>
      <c r="S60" s="20" t="str">
        <f>R65</f>
        <v>Bastl P.</v>
      </c>
      <c r="T60" s="20" t="str">
        <f>S70</f>
        <v>Vávrů</v>
      </c>
      <c r="V60" s="20"/>
    </row>
    <row r="61" spans="1:22" x14ac:dyDescent="0.2">
      <c r="A61" s="195">
        <v>4</v>
      </c>
      <c r="B61" s="190"/>
      <c r="C61" s="40"/>
      <c r="D61" s="190"/>
      <c r="E61" s="190"/>
      <c r="F61" s="190"/>
      <c r="G61" s="190"/>
      <c r="H61" s="190"/>
      <c r="I61" s="190"/>
      <c r="J61" s="190"/>
      <c r="L61" s="14"/>
      <c r="M61" s="14" t="str">
        <f>IF(R62="","",R62)</f>
        <v>Zejda V.</v>
      </c>
      <c r="N61" s="14" t="str">
        <f>IF(R63="","",R63)</f>
        <v>Kříž M.</v>
      </c>
      <c r="O61" s="14"/>
      <c r="P61" s="190"/>
      <c r="Q61" s="20" t="s">
        <v>131</v>
      </c>
      <c r="R61" s="20" t="s">
        <v>154</v>
      </c>
      <c r="S61" s="20" t="str">
        <f>R65</f>
        <v>Bastl P.</v>
      </c>
      <c r="T61" s="20" t="str">
        <f>R69</f>
        <v>Kříž B.</v>
      </c>
      <c r="V61" s="20"/>
    </row>
    <row r="62" spans="1:22" x14ac:dyDescent="0.2">
      <c r="A62" s="195">
        <v>4</v>
      </c>
      <c r="B62" s="190"/>
      <c r="C62" s="40"/>
      <c r="D62" s="190"/>
      <c r="E62" s="190"/>
      <c r="F62" s="190"/>
      <c r="G62" s="190"/>
      <c r="H62" s="190"/>
      <c r="I62" s="190"/>
      <c r="J62" s="190"/>
      <c r="L62" s="14"/>
      <c r="M62" s="14"/>
      <c r="N62" s="14"/>
      <c r="O62" s="202"/>
      <c r="P62" s="203"/>
      <c r="Q62" s="20" t="s">
        <v>131</v>
      </c>
      <c r="R62" s="20" t="s">
        <v>138</v>
      </c>
      <c r="S62" s="20" t="str">
        <f>R65</f>
        <v>Bastl P.</v>
      </c>
      <c r="T62" s="20" t="str">
        <f>R66</f>
        <v>Vávrů</v>
      </c>
      <c r="V62" s="20"/>
    </row>
    <row r="63" spans="1:22" ht="12.75" x14ac:dyDescent="0.2">
      <c r="A63" s="20"/>
      <c r="C63" s="20"/>
      <c r="J63" s="190"/>
      <c r="L63" s="16" t="str">
        <f>IF(R66="","",R66)</f>
        <v>Vávrů</v>
      </c>
      <c r="M63" s="204" t="str">
        <f>IF(R65="","",R65)</f>
        <v>Bastl P.</v>
      </c>
      <c r="N63" s="198"/>
      <c r="O63" s="20" t="str">
        <f>IF(R64="","",R64)</f>
        <v>Kelbler M.</v>
      </c>
      <c r="P63" s="203"/>
      <c r="Q63" s="20" t="s">
        <v>131</v>
      </c>
      <c r="R63" s="14" t="s">
        <v>135</v>
      </c>
      <c r="S63" s="20" t="str">
        <f>R64</f>
        <v>Kelbler M.</v>
      </c>
      <c r="T63" s="20" t="str">
        <f>R65</f>
        <v>Bastl P.</v>
      </c>
      <c r="V63" s="20"/>
    </row>
    <row r="64" spans="1:22" ht="13.5" thickBot="1" x14ac:dyDescent="0.25">
      <c r="A64" s="205" t="s">
        <v>140</v>
      </c>
      <c r="B64" s="206" t="s">
        <v>84</v>
      </c>
      <c r="C64" s="205" t="s">
        <v>85</v>
      </c>
      <c r="D64" s="205" t="s">
        <v>141</v>
      </c>
      <c r="E64" s="205">
        <v>0</v>
      </c>
      <c r="F64" s="205" t="s">
        <v>14</v>
      </c>
      <c r="G64" s="205" t="s">
        <v>90</v>
      </c>
      <c r="H64" s="205" t="s">
        <v>10</v>
      </c>
      <c r="I64" s="40"/>
      <c r="J64" s="190"/>
      <c r="L64" s="16" t="str">
        <f>IF(R69="","",R69)</f>
        <v>Kříž B.</v>
      </c>
      <c r="M64" s="204" t="str">
        <f>IF(R68="","",R68)</f>
        <v>Jánský</v>
      </c>
      <c r="N64" s="198"/>
      <c r="O64" s="20" t="str">
        <f>IF(R67="","",R67)</f>
        <v>Bastl J.</v>
      </c>
      <c r="Q64" s="20" t="s">
        <v>142</v>
      </c>
      <c r="R64" s="20" t="s">
        <v>143</v>
      </c>
      <c r="S64" s="20" t="str">
        <f>R65</f>
        <v>Bastl P.</v>
      </c>
      <c r="T64" s="20" t="str">
        <f>R66</f>
        <v>Vávrů</v>
      </c>
      <c r="V64" s="20"/>
    </row>
    <row r="65" spans="1:22" ht="13.5" thickTop="1" x14ac:dyDescent="0.2">
      <c r="A65" s="207" t="s">
        <v>65</v>
      </c>
      <c r="B65" s="208"/>
      <c r="C65" s="207"/>
      <c r="D65" s="207"/>
      <c r="E65" s="207"/>
      <c r="F65" s="207"/>
      <c r="G65" s="209"/>
      <c r="H65" s="207"/>
      <c r="I65" s="40"/>
      <c r="L65" s="16" t="str">
        <f>IF(R72="","",R72)</f>
        <v/>
      </c>
      <c r="M65" s="204" t="str">
        <f>IF(R71="","",R71)</f>
        <v/>
      </c>
      <c r="N65" s="198"/>
      <c r="O65" s="20" t="str">
        <f>IF(R70="","",R70)</f>
        <v/>
      </c>
      <c r="Q65" s="20" t="s">
        <v>144</v>
      </c>
      <c r="R65" s="20" t="s">
        <v>145</v>
      </c>
      <c r="S65" s="20" t="str">
        <f>R63</f>
        <v>Kříž M.</v>
      </c>
      <c r="V65" s="20"/>
    </row>
    <row r="66" spans="1:22" x14ac:dyDescent="0.2">
      <c r="A66" s="210" t="s">
        <v>66</v>
      </c>
      <c r="B66" s="211"/>
      <c r="C66" s="210"/>
      <c r="D66" s="210"/>
      <c r="E66" s="210"/>
      <c r="F66" s="210"/>
      <c r="G66" s="212"/>
      <c r="H66" s="210"/>
      <c r="I66" s="40"/>
      <c r="J66" s="190"/>
      <c r="L66" s="20"/>
      <c r="Q66" s="20" t="s">
        <v>146</v>
      </c>
      <c r="R66" s="20" t="s">
        <v>153</v>
      </c>
      <c r="S66" s="20" t="str">
        <f>R68</f>
        <v>Jánský</v>
      </c>
      <c r="T66" s="20" t="str">
        <f>R69</f>
        <v>Kříž B.</v>
      </c>
      <c r="V66" s="20"/>
    </row>
    <row r="67" spans="1:22" x14ac:dyDescent="0.2">
      <c r="A67" s="210" t="s">
        <v>67</v>
      </c>
      <c r="B67" s="211"/>
      <c r="C67" s="210"/>
      <c r="D67" s="210"/>
      <c r="E67" s="210"/>
      <c r="F67" s="210"/>
      <c r="G67" s="212"/>
      <c r="H67" s="210"/>
      <c r="I67" s="40"/>
      <c r="J67" s="40"/>
      <c r="L67" s="193" t="s">
        <v>148</v>
      </c>
      <c r="M67" s="213" t="s">
        <v>3</v>
      </c>
      <c r="N67" s="214" t="s">
        <v>4</v>
      </c>
      <c r="Q67" s="20" t="s">
        <v>142</v>
      </c>
      <c r="R67" s="20" t="s">
        <v>149</v>
      </c>
      <c r="S67" s="20" t="str">
        <f>R65</f>
        <v>Bastl P.</v>
      </c>
      <c r="T67" s="20" t="str">
        <f>R64</f>
        <v>Kelbler M.</v>
      </c>
      <c r="V67" s="20"/>
    </row>
    <row r="68" spans="1:22" x14ac:dyDescent="0.2">
      <c r="A68" s="210" t="s">
        <v>68</v>
      </c>
      <c r="B68" s="211"/>
      <c r="C68" s="210"/>
      <c r="D68" s="210"/>
      <c r="E68" s="210"/>
      <c r="F68" s="210"/>
      <c r="G68" s="212"/>
      <c r="H68" s="210"/>
      <c r="I68" s="40"/>
      <c r="J68" s="40"/>
      <c r="M68" s="215" t="str">
        <f>IF(S59="","",S59)</f>
        <v>Jánský</v>
      </c>
      <c r="N68" s="215" t="str">
        <f>IF(T59="","",T59)</f>
        <v>Bastl J.</v>
      </c>
      <c r="O68" s="216"/>
      <c r="Q68" s="20" t="s">
        <v>144</v>
      </c>
      <c r="R68" s="20" t="s">
        <v>150</v>
      </c>
      <c r="S68" s="20" t="str">
        <f>R68</f>
        <v>Jánský</v>
      </c>
      <c r="T68" s="20" t="str">
        <f>R69</f>
        <v>Kříž B.</v>
      </c>
      <c r="V68" s="20"/>
    </row>
    <row r="69" spans="1:22" x14ac:dyDescent="0.2">
      <c r="A69" s="210" t="s">
        <v>69</v>
      </c>
      <c r="B69" s="211"/>
      <c r="C69" s="210"/>
      <c r="D69" s="210"/>
      <c r="E69" s="210"/>
      <c r="F69" s="210"/>
      <c r="G69" s="212"/>
      <c r="H69" s="210"/>
      <c r="I69" s="40"/>
      <c r="J69" s="40"/>
      <c r="M69" s="215" t="str">
        <f t="shared" ref="M69:N81" si="3">IF(S60="","",S60)</f>
        <v>Bastl P.</v>
      </c>
      <c r="N69" s="215" t="str">
        <f t="shared" si="3"/>
        <v>Vávrů</v>
      </c>
      <c r="O69" s="216"/>
      <c r="Q69" s="20" t="s">
        <v>146</v>
      </c>
      <c r="R69" s="20" t="s">
        <v>151</v>
      </c>
      <c r="S69" s="20" t="str">
        <f>R67</f>
        <v>Bastl J.</v>
      </c>
      <c r="T69" s="20" t="str">
        <f>R63</f>
        <v>Kříž M.</v>
      </c>
      <c r="V69" s="20"/>
    </row>
    <row r="70" spans="1:22" s="219" customFormat="1" x14ac:dyDescent="0.2">
      <c r="A70" s="210" t="s">
        <v>70</v>
      </c>
      <c r="B70" s="211"/>
      <c r="C70" s="210"/>
      <c r="D70" s="210"/>
      <c r="E70" s="210"/>
      <c r="F70" s="210"/>
      <c r="G70" s="212"/>
      <c r="H70" s="210"/>
      <c r="I70" s="40"/>
      <c r="J70" s="40"/>
      <c r="K70" s="20"/>
      <c r="L70" s="16"/>
      <c r="M70" s="215" t="str">
        <f t="shared" si="3"/>
        <v>Bastl P.</v>
      </c>
      <c r="N70" s="215" t="str">
        <f t="shared" si="3"/>
        <v>Kříž B.</v>
      </c>
      <c r="O70" s="6"/>
      <c r="P70" s="20"/>
      <c r="Q70" s="20" t="s">
        <v>142</v>
      </c>
      <c r="R70" s="20"/>
      <c r="S70" s="20" t="str">
        <f>R66</f>
        <v>Vávrů</v>
      </c>
      <c r="T70" s="20" t="str">
        <f>R62</f>
        <v>Zejda V.</v>
      </c>
    </row>
    <row r="71" spans="1:22" s="219" customFormat="1" x14ac:dyDescent="0.2">
      <c r="A71" s="210" t="s">
        <v>71</v>
      </c>
      <c r="B71" s="211"/>
      <c r="C71" s="210"/>
      <c r="D71" s="210"/>
      <c r="E71" s="210"/>
      <c r="F71" s="210"/>
      <c r="G71" s="212"/>
      <c r="H71" s="210"/>
      <c r="I71" s="40"/>
      <c r="J71" s="40"/>
      <c r="K71" s="20"/>
      <c r="L71" s="16"/>
      <c r="M71" s="215" t="str">
        <f t="shared" si="3"/>
        <v>Bastl P.</v>
      </c>
      <c r="N71" s="215" t="str">
        <f t="shared" si="3"/>
        <v>Vávrů</v>
      </c>
      <c r="O71" s="216"/>
      <c r="P71" s="20"/>
      <c r="Q71" s="20" t="s">
        <v>144</v>
      </c>
      <c r="R71" s="20"/>
      <c r="S71" s="20" t="str">
        <f>R65</f>
        <v>Bastl P.</v>
      </c>
      <c r="T71" s="20"/>
    </row>
    <row r="72" spans="1:22" s="219" customFormat="1" x14ac:dyDescent="0.2">
      <c r="A72" s="210" t="s">
        <v>72</v>
      </c>
      <c r="B72" s="211"/>
      <c r="C72" s="210"/>
      <c r="D72" s="210"/>
      <c r="E72" s="210"/>
      <c r="F72" s="210"/>
      <c r="G72" s="212"/>
      <c r="H72" s="210"/>
      <c r="I72" s="40"/>
      <c r="J72" s="40"/>
      <c r="K72" s="20"/>
      <c r="L72" s="20"/>
      <c r="M72" s="215" t="str">
        <f t="shared" si="3"/>
        <v>Kelbler M.</v>
      </c>
      <c r="N72" s="215" t="str">
        <f t="shared" si="3"/>
        <v>Bastl P.</v>
      </c>
      <c r="O72" s="6"/>
      <c r="P72" s="20"/>
      <c r="Q72" s="20" t="s">
        <v>146</v>
      </c>
      <c r="R72" s="20"/>
      <c r="S72" s="20"/>
      <c r="T72" s="20"/>
    </row>
    <row r="73" spans="1:22" s="219" customFormat="1" x14ac:dyDescent="0.2">
      <c r="A73" s="20"/>
      <c r="B73" s="20"/>
      <c r="C73" s="20"/>
      <c r="D73" s="20"/>
      <c r="E73" s="20"/>
      <c r="F73" s="20"/>
      <c r="G73" s="20"/>
      <c r="H73" s="217"/>
      <c r="I73" s="20"/>
      <c r="J73" s="40"/>
      <c r="K73" s="20"/>
      <c r="L73" s="20"/>
      <c r="M73" s="215" t="str">
        <f t="shared" si="3"/>
        <v>Bastl P.</v>
      </c>
      <c r="N73" s="215" t="str">
        <f t="shared" si="3"/>
        <v>Vávrů</v>
      </c>
      <c r="O73" s="7"/>
      <c r="P73" s="20"/>
      <c r="Q73" s="20"/>
      <c r="R73" s="20"/>
      <c r="S73" s="20"/>
      <c r="T73" s="20"/>
    </row>
    <row r="74" spans="1:22" s="219" customForma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40"/>
      <c r="K74" s="20"/>
      <c r="L74" s="20"/>
      <c r="M74" s="215" t="str">
        <f t="shared" si="3"/>
        <v>Kříž M.</v>
      </c>
      <c r="N74" s="215" t="str">
        <f t="shared" si="3"/>
        <v/>
      </c>
      <c r="O74" s="6"/>
      <c r="P74" s="20"/>
      <c r="Q74" s="20"/>
      <c r="R74" s="20"/>
      <c r="S74" s="20"/>
      <c r="T74" s="20"/>
    </row>
    <row r="75" spans="1:22" s="219" customFormat="1" ht="12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40"/>
      <c r="K75" s="20"/>
      <c r="L75" s="20"/>
      <c r="M75" s="215" t="str">
        <f t="shared" si="3"/>
        <v>Jánský</v>
      </c>
      <c r="N75" s="215" t="str">
        <f t="shared" si="3"/>
        <v>Kříž B.</v>
      </c>
      <c r="O75" s="6"/>
      <c r="P75" s="20"/>
      <c r="Q75" s="20"/>
      <c r="R75" s="20"/>
      <c r="S75" s="20"/>
      <c r="T75" s="20"/>
    </row>
    <row r="76" spans="1:22" s="219" customFormat="1" ht="12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40"/>
      <c r="K76" s="20"/>
      <c r="L76" s="20"/>
      <c r="M76" s="215" t="str">
        <f t="shared" si="3"/>
        <v>Bastl P.</v>
      </c>
      <c r="N76" s="215" t="str">
        <f t="shared" si="3"/>
        <v>Kelbler M.</v>
      </c>
      <c r="O76" s="6"/>
      <c r="P76" s="20"/>
      <c r="Q76" s="20"/>
      <c r="R76" s="20"/>
      <c r="S76" s="20"/>
      <c r="T76" s="20"/>
    </row>
    <row r="77" spans="1:22" s="219" customFormat="1" ht="12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40"/>
      <c r="K77" s="20"/>
      <c r="L77" s="20"/>
      <c r="M77" s="215" t="str">
        <f t="shared" si="3"/>
        <v>Jánský</v>
      </c>
      <c r="N77" s="215" t="str">
        <f t="shared" si="3"/>
        <v>Kříž B.</v>
      </c>
      <c r="O77" s="6"/>
      <c r="P77" s="20"/>
      <c r="Q77" s="20"/>
      <c r="R77" s="20"/>
      <c r="S77" s="20"/>
      <c r="T77" s="20"/>
    </row>
    <row r="78" spans="1:22" s="219" customFormat="1" ht="12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40"/>
      <c r="K78" s="20"/>
      <c r="L78" s="20"/>
      <c r="M78" s="215" t="str">
        <f t="shared" si="3"/>
        <v>Bastl J.</v>
      </c>
      <c r="N78" s="215" t="str">
        <f t="shared" si="3"/>
        <v>Kříž M.</v>
      </c>
      <c r="O78" s="6"/>
      <c r="P78" s="20"/>
      <c r="Q78" s="20"/>
      <c r="R78" s="20"/>
      <c r="S78" s="20"/>
      <c r="T78" s="20"/>
    </row>
    <row r="79" spans="1:22" s="219" customFormat="1" ht="12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40"/>
      <c r="K79" s="20"/>
      <c r="L79" s="20"/>
      <c r="M79" s="215" t="str">
        <f t="shared" si="3"/>
        <v>Vávrů</v>
      </c>
      <c r="N79" s="215" t="str">
        <f t="shared" si="3"/>
        <v>Zejda V.</v>
      </c>
      <c r="O79" s="6"/>
      <c r="P79" s="20"/>
      <c r="Q79" s="20"/>
      <c r="R79" s="20"/>
      <c r="S79" s="20"/>
      <c r="T79" s="20"/>
    </row>
    <row r="80" spans="1:22" s="219" customFormat="1" ht="12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40"/>
      <c r="K80" s="20"/>
      <c r="L80" s="20"/>
      <c r="M80" s="215" t="str">
        <f t="shared" si="3"/>
        <v>Bastl P.</v>
      </c>
      <c r="N80" s="215" t="str">
        <f t="shared" si="3"/>
        <v/>
      </c>
      <c r="O80" s="6"/>
      <c r="P80" s="20"/>
      <c r="Q80" s="20"/>
      <c r="R80" s="20"/>
      <c r="S80" s="20"/>
      <c r="T80" s="20"/>
    </row>
    <row r="81" spans="1:20" s="219" customFormat="1" ht="12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40"/>
      <c r="K81" s="20"/>
      <c r="L81" s="20"/>
      <c r="M81" s="215"/>
      <c r="N81" s="215" t="str">
        <f t="shared" si="3"/>
        <v/>
      </c>
      <c r="O81" s="6"/>
      <c r="P81" s="20"/>
      <c r="Q81" s="20"/>
      <c r="R81" s="20"/>
      <c r="S81" s="20"/>
      <c r="T81" s="20"/>
    </row>
    <row r="82" spans="1:20" s="219" customFormat="1" ht="12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40"/>
      <c r="K82" s="20"/>
      <c r="L82" s="20"/>
      <c r="M82" s="215"/>
      <c r="N82" s="215"/>
      <c r="O82" s="6"/>
      <c r="P82" s="20"/>
      <c r="Q82" s="20"/>
      <c r="R82" s="20"/>
      <c r="S82" s="20"/>
      <c r="T82" s="20"/>
    </row>
    <row r="83" spans="1:20" s="219" customFormat="1" x14ac:dyDescent="0.2">
      <c r="M83" s="215"/>
    </row>
    <row r="84" spans="1:20" s="219" customFormat="1" x14ac:dyDescent="0.2">
      <c r="A84" s="51" t="s">
        <v>62</v>
      </c>
      <c r="B84" s="189" t="str">
        <f>MID(A85,4,2)</f>
        <v/>
      </c>
      <c r="C84" s="40"/>
      <c r="D84" s="190"/>
      <c r="E84" s="191"/>
      <c r="F84" s="190"/>
      <c r="G84" s="192"/>
      <c r="H84" s="190"/>
      <c r="I84" s="190"/>
      <c r="J84" s="190"/>
      <c r="K84" s="20"/>
      <c r="L84" s="193" t="s">
        <v>127</v>
      </c>
      <c r="M84" s="6"/>
      <c r="N84" s="6"/>
      <c r="O84" s="6"/>
      <c r="P84" s="20"/>
      <c r="Q84" s="20"/>
      <c r="R84" s="20"/>
      <c r="S84" s="20"/>
      <c r="T84" s="20"/>
    </row>
    <row r="85" spans="1:20" s="219" customFormat="1" ht="12.75" x14ac:dyDescent="0.2">
      <c r="A85" s="195">
        <v>5</v>
      </c>
      <c r="B85" s="41" t="s">
        <v>159</v>
      </c>
      <c r="C85" s="195"/>
      <c r="D85" s="41"/>
      <c r="E85" s="41"/>
      <c r="F85" s="41"/>
      <c r="G85" s="41"/>
      <c r="H85" s="41"/>
      <c r="I85" s="41"/>
      <c r="J85" s="41"/>
      <c r="K85" s="196"/>
      <c r="L85" s="16"/>
      <c r="M85" s="197" t="str">
        <f xml:space="preserve">  IF(R85="","",         R85)</f>
        <v>Havlík</v>
      </c>
      <c r="N85" s="198"/>
      <c r="O85" s="6"/>
      <c r="P85" s="20"/>
      <c r="Q85" s="20" t="s">
        <v>8</v>
      </c>
      <c r="R85" s="20" t="s">
        <v>129</v>
      </c>
      <c r="S85" s="20" t="s">
        <v>154</v>
      </c>
      <c r="T85" s="20" t="s">
        <v>143</v>
      </c>
    </row>
    <row r="86" spans="1:20" s="219" customFormat="1" x14ac:dyDescent="0.2">
      <c r="A86" s="195">
        <v>5</v>
      </c>
      <c r="B86" s="190"/>
      <c r="C86" s="40"/>
      <c r="D86" s="190"/>
      <c r="E86" s="190"/>
      <c r="F86" s="190"/>
      <c r="G86" s="190"/>
      <c r="H86" s="190"/>
      <c r="I86" s="190"/>
      <c r="J86" s="190"/>
      <c r="K86" s="20"/>
      <c r="L86" s="14"/>
      <c r="M86" s="14" t="str">
        <f>IF(R86="","",R86)</f>
        <v>Chvátal P.</v>
      </c>
      <c r="N86" s="14" t="str">
        <f>IF(R87="","",R87)</f>
        <v>Chvátal J.</v>
      </c>
      <c r="O86" s="14"/>
      <c r="P86" s="20"/>
      <c r="Q86" s="20" t="s">
        <v>131</v>
      </c>
      <c r="R86" s="20" t="s">
        <v>132</v>
      </c>
      <c r="S86" s="20" t="s">
        <v>145</v>
      </c>
      <c r="T86" s="20" t="s">
        <v>132</v>
      </c>
    </row>
    <row r="87" spans="1:20" s="219" customFormat="1" x14ac:dyDescent="0.2">
      <c r="A87" s="195">
        <v>5</v>
      </c>
      <c r="B87" s="190"/>
      <c r="C87" s="40"/>
      <c r="D87" s="190"/>
      <c r="E87" s="190"/>
      <c r="F87" s="190"/>
      <c r="G87" s="190"/>
      <c r="H87" s="190"/>
      <c r="I87" s="190"/>
      <c r="J87" s="190"/>
      <c r="K87" s="20"/>
      <c r="L87" s="14"/>
      <c r="M87" s="14" t="str">
        <f>IF(R88="","",R88)</f>
        <v>Zejda V.</v>
      </c>
      <c r="N87" s="14" t="str">
        <f>IF(R89="","",R89)</f>
        <v xml:space="preserve">Plachý </v>
      </c>
      <c r="O87" s="14"/>
      <c r="P87" s="190"/>
      <c r="Q87" s="20" t="s">
        <v>131</v>
      </c>
      <c r="R87" s="20" t="s">
        <v>154</v>
      </c>
      <c r="S87" s="20" t="s">
        <v>143</v>
      </c>
      <c r="T87" s="20" t="s">
        <v>150</v>
      </c>
    </row>
    <row r="88" spans="1:20" s="219" customFormat="1" x14ac:dyDescent="0.2">
      <c r="A88" s="195">
        <v>5</v>
      </c>
      <c r="B88" s="190"/>
      <c r="C88" s="40"/>
      <c r="D88" s="190"/>
      <c r="E88" s="190"/>
      <c r="F88" s="190"/>
      <c r="G88" s="190"/>
      <c r="H88" s="190"/>
      <c r="I88" s="190"/>
      <c r="J88" s="190"/>
      <c r="K88" s="20"/>
      <c r="L88" s="14"/>
      <c r="M88" s="14"/>
      <c r="N88" s="14"/>
      <c r="O88" s="202"/>
      <c r="P88" s="203"/>
      <c r="Q88" s="20" t="s">
        <v>131</v>
      </c>
      <c r="R88" s="20" t="s">
        <v>138</v>
      </c>
      <c r="S88" s="20" t="s">
        <v>147</v>
      </c>
      <c r="T88" s="20" t="s">
        <v>143</v>
      </c>
    </row>
    <row r="89" spans="1:20" s="219" customFormat="1" ht="12.75" x14ac:dyDescent="0.2">
      <c r="A89" s="20"/>
      <c r="B89" s="20"/>
      <c r="C89" s="20"/>
      <c r="D89" s="20"/>
      <c r="E89" s="20"/>
      <c r="F89" s="20"/>
      <c r="G89" s="20"/>
      <c r="H89" s="20"/>
      <c r="I89" s="20"/>
      <c r="J89" s="190"/>
      <c r="K89" s="20"/>
      <c r="L89" s="16" t="str">
        <f>IF(R92="","",R92)</f>
        <v>Švarc</v>
      </c>
      <c r="M89" s="204" t="str">
        <f>IF(R91="","",R91)</f>
        <v>Bastl P.</v>
      </c>
      <c r="N89" s="198"/>
      <c r="O89" s="20" t="str">
        <f>IF(R90="","",R90)</f>
        <v>Kelbler M.</v>
      </c>
      <c r="P89" s="203"/>
      <c r="Q89" s="20" t="s">
        <v>131</v>
      </c>
      <c r="R89" s="20" t="s">
        <v>139</v>
      </c>
      <c r="S89" s="20" t="s">
        <v>153</v>
      </c>
      <c r="T89" s="20" t="s">
        <v>149</v>
      </c>
    </row>
    <row r="90" spans="1:20" s="219" customFormat="1" ht="13.5" thickBot="1" x14ac:dyDescent="0.25">
      <c r="A90" s="205" t="s">
        <v>140</v>
      </c>
      <c r="B90" s="206" t="s">
        <v>84</v>
      </c>
      <c r="C90" s="205" t="s">
        <v>85</v>
      </c>
      <c r="D90" s="205" t="s">
        <v>141</v>
      </c>
      <c r="E90" s="205">
        <v>0</v>
      </c>
      <c r="F90" s="205" t="s">
        <v>14</v>
      </c>
      <c r="G90" s="205" t="s">
        <v>90</v>
      </c>
      <c r="H90" s="205" t="s">
        <v>10</v>
      </c>
      <c r="I90" s="40"/>
      <c r="J90" s="190"/>
      <c r="K90" s="20"/>
      <c r="L90" s="16" t="str">
        <f>IF(R95="","",R95)</f>
        <v>Kříž B.</v>
      </c>
      <c r="M90" s="204" t="str">
        <f>IF(R94="","",R94)</f>
        <v>Jánský</v>
      </c>
      <c r="N90" s="198"/>
      <c r="O90" s="20" t="str">
        <f>IF(R93="","",R93)</f>
        <v>Bastl J.</v>
      </c>
      <c r="P90" s="20"/>
      <c r="Q90" s="20" t="s">
        <v>142</v>
      </c>
      <c r="R90" s="20" t="s">
        <v>143</v>
      </c>
      <c r="S90" s="20" t="s">
        <v>147</v>
      </c>
      <c r="T90" s="20" t="s">
        <v>160</v>
      </c>
    </row>
    <row r="91" spans="1:20" s="219" customFormat="1" ht="13.5" thickTop="1" x14ac:dyDescent="0.2">
      <c r="A91" s="207" t="s">
        <v>65</v>
      </c>
      <c r="B91" s="208"/>
      <c r="C91" s="207"/>
      <c r="D91" s="207"/>
      <c r="E91" s="207"/>
      <c r="F91" s="207"/>
      <c r="G91" s="209"/>
      <c r="H91" s="207"/>
      <c r="I91" s="40"/>
      <c r="J91" s="20"/>
      <c r="K91" s="20"/>
      <c r="L91" s="16" t="str">
        <f>IF(R98="","",R98)</f>
        <v>Nehyba</v>
      </c>
      <c r="M91" s="204" t="s">
        <v>135</v>
      </c>
      <c r="N91" s="198"/>
      <c r="O91" s="20" t="str">
        <f>IF(R96="","",R96)</f>
        <v>Vávrů</v>
      </c>
      <c r="P91" s="20"/>
      <c r="Q91" s="20" t="s">
        <v>144</v>
      </c>
      <c r="R91" s="20" t="s">
        <v>145</v>
      </c>
      <c r="S91" s="20" t="s">
        <v>147</v>
      </c>
      <c r="T91" s="20" t="s">
        <v>149</v>
      </c>
    </row>
    <row r="92" spans="1:20" s="219" customFormat="1" x14ac:dyDescent="0.2">
      <c r="A92" s="210" t="s">
        <v>66</v>
      </c>
      <c r="B92" s="211"/>
      <c r="C92" s="210"/>
      <c r="D92" s="210"/>
      <c r="E92" s="210"/>
      <c r="F92" s="210"/>
      <c r="G92" s="212"/>
      <c r="H92" s="210"/>
      <c r="I92" s="40"/>
      <c r="J92" s="190"/>
      <c r="K92" s="20"/>
      <c r="L92" s="20"/>
      <c r="M92" s="20"/>
      <c r="N92" s="20"/>
      <c r="O92" s="20"/>
      <c r="P92" s="20"/>
      <c r="Q92" s="20" t="s">
        <v>146</v>
      </c>
      <c r="R92" s="20" t="s">
        <v>147</v>
      </c>
      <c r="S92" s="20" t="s">
        <v>150</v>
      </c>
      <c r="T92" s="20" t="s">
        <v>139</v>
      </c>
    </row>
    <row r="93" spans="1:20" s="219" customFormat="1" x14ac:dyDescent="0.2">
      <c r="A93" s="210" t="s">
        <v>67</v>
      </c>
      <c r="B93" s="211"/>
      <c r="C93" s="210"/>
      <c r="D93" s="210"/>
      <c r="E93" s="210"/>
      <c r="F93" s="210"/>
      <c r="G93" s="212"/>
      <c r="H93" s="210"/>
      <c r="I93" s="40"/>
      <c r="J93" s="40"/>
      <c r="K93" s="20"/>
      <c r="L93" s="193" t="s">
        <v>148</v>
      </c>
      <c r="M93" s="213" t="s">
        <v>3</v>
      </c>
      <c r="N93" s="214" t="s">
        <v>4</v>
      </c>
      <c r="O93" s="20"/>
      <c r="P93" s="20"/>
      <c r="Q93" s="20" t="s">
        <v>142</v>
      </c>
      <c r="R93" s="20" t="s">
        <v>149</v>
      </c>
      <c r="S93" s="20"/>
      <c r="T93" s="20"/>
    </row>
    <row r="94" spans="1:20" s="219" customFormat="1" x14ac:dyDescent="0.2">
      <c r="A94" s="210" t="s">
        <v>68</v>
      </c>
      <c r="B94" s="211"/>
      <c r="C94" s="210"/>
      <c r="D94" s="210"/>
      <c r="E94" s="210"/>
      <c r="F94" s="210"/>
      <c r="G94" s="212"/>
      <c r="H94" s="210"/>
      <c r="I94" s="40"/>
      <c r="J94" s="40"/>
      <c r="K94" s="20"/>
      <c r="L94" s="16"/>
      <c r="M94" s="215" t="str">
        <f>IF(S85="","",S85)</f>
        <v>Chvátal J.</v>
      </c>
      <c r="N94" s="215" t="str">
        <f>IF(T85="","",T85)</f>
        <v>Kelbler M.</v>
      </c>
      <c r="O94" s="216"/>
      <c r="P94" s="20"/>
      <c r="Q94" s="20" t="s">
        <v>144</v>
      </c>
      <c r="R94" s="20" t="s">
        <v>150</v>
      </c>
      <c r="S94" s="20"/>
      <c r="T94" s="20"/>
    </row>
    <row r="95" spans="1:20" s="219" customFormat="1" x14ac:dyDescent="0.2">
      <c r="A95" s="210" t="s">
        <v>69</v>
      </c>
      <c r="B95" s="211"/>
      <c r="C95" s="210"/>
      <c r="D95" s="210"/>
      <c r="E95" s="210"/>
      <c r="F95" s="210"/>
      <c r="G95" s="212"/>
      <c r="H95" s="210"/>
      <c r="I95" s="40"/>
      <c r="J95" s="40"/>
      <c r="K95" s="20"/>
      <c r="L95" s="16"/>
      <c r="M95" s="215" t="str">
        <f t="shared" ref="M95:N101" si="4">IF(S86="","",S86)</f>
        <v>Bastl P.</v>
      </c>
      <c r="N95" s="215" t="str">
        <f t="shared" si="4"/>
        <v>Chvátal P.</v>
      </c>
      <c r="O95" s="216"/>
      <c r="P95" s="20"/>
      <c r="Q95" s="20" t="s">
        <v>146</v>
      </c>
      <c r="R95" s="20" t="s">
        <v>151</v>
      </c>
      <c r="S95" s="20"/>
      <c r="T95" s="20"/>
    </row>
    <row r="96" spans="1:20" s="219" customFormat="1" x14ac:dyDescent="0.2">
      <c r="A96" s="210" t="s">
        <v>70</v>
      </c>
      <c r="B96" s="211"/>
      <c r="C96" s="210"/>
      <c r="D96" s="210"/>
      <c r="E96" s="210"/>
      <c r="F96" s="210"/>
      <c r="G96" s="212"/>
      <c r="H96" s="210"/>
      <c r="I96" s="40"/>
      <c r="J96" s="40"/>
      <c r="K96" s="20"/>
      <c r="L96" s="16"/>
      <c r="M96" s="215" t="str">
        <f t="shared" si="4"/>
        <v>Kelbler M.</v>
      </c>
      <c r="N96" s="215" t="str">
        <f t="shared" si="4"/>
        <v>Jánský</v>
      </c>
      <c r="O96" s="6"/>
      <c r="P96" s="20"/>
      <c r="Q96" s="20" t="s">
        <v>142</v>
      </c>
      <c r="R96" s="20" t="s">
        <v>153</v>
      </c>
      <c r="S96" s="20"/>
      <c r="T96" s="20"/>
    </row>
    <row r="97" spans="1:22" s="219" customFormat="1" x14ac:dyDescent="0.2">
      <c r="A97" s="210" t="s">
        <v>71</v>
      </c>
      <c r="B97" s="211"/>
      <c r="C97" s="210"/>
      <c r="D97" s="210"/>
      <c r="E97" s="210"/>
      <c r="F97" s="210"/>
      <c r="G97" s="212"/>
      <c r="H97" s="210"/>
      <c r="I97" s="40"/>
      <c r="J97" s="40"/>
      <c r="K97" s="20"/>
      <c r="L97" s="16"/>
      <c r="M97" s="215" t="str">
        <f t="shared" si="4"/>
        <v>Švarc</v>
      </c>
      <c r="N97" s="215" t="str">
        <f t="shared" si="4"/>
        <v>Kelbler M.</v>
      </c>
      <c r="O97" s="216"/>
      <c r="P97" s="20"/>
      <c r="Q97" s="20" t="s">
        <v>144</v>
      </c>
      <c r="R97" s="20" t="s">
        <v>160</v>
      </c>
      <c r="S97" s="20"/>
      <c r="T97" s="20"/>
    </row>
    <row r="98" spans="1:22" s="219" customFormat="1" x14ac:dyDescent="0.2">
      <c r="A98" s="210" t="s">
        <v>72</v>
      </c>
      <c r="B98" s="211"/>
      <c r="C98" s="210"/>
      <c r="D98" s="210"/>
      <c r="E98" s="210"/>
      <c r="F98" s="210"/>
      <c r="G98" s="212"/>
      <c r="H98" s="210"/>
      <c r="I98" s="40"/>
      <c r="J98" s="40"/>
      <c r="K98" s="20"/>
      <c r="L98" s="20"/>
      <c r="M98" s="215" t="str">
        <f t="shared" si="4"/>
        <v>Vávrů</v>
      </c>
      <c r="N98" s="215" t="str">
        <f t="shared" si="4"/>
        <v>Bastl J.</v>
      </c>
      <c r="O98" s="6"/>
      <c r="P98" s="20"/>
      <c r="Q98" s="20" t="s">
        <v>146</v>
      </c>
      <c r="R98" s="20" t="s">
        <v>152</v>
      </c>
      <c r="S98" s="20"/>
      <c r="T98" s="20"/>
    </row>
    <row r="99" spans="1:22" s="219" customFormat="1" x14ac:dyDescent="0.2">
      <c r="A99" s="20"/>
      <c r="B99" s="20"/>
      <c r="C99" s="20"/>
      <c r="D99" s="20"/>
      <c r="E99" s="20"/>
      <c r="F99" s="20"/>
      <c r="G99" s="20"/>
      <c r="H99" s="217"/>
      <c r="I99" s="20"/>
      <c r="J99" s="40"/>
      <c r="K99" s="20"/>
      <c r="L99" s="20"/>
      <c r="M99" s="215" t="str">
        <f t="shared" si="4"/>
        <v>Švarc</v>
      </c>
      <c r="N99" s="215" t="str">
        <f t="shared" si="4"/>
        <v>Kříž. M</v>
      </c>
      <c r="O99" s="7"/>
      <c r="P99" s="20"/>
      <c r="Q99" s="20"/>
      <c r="R99" s="20"/>
      <c r="S99" s="20"/>
      <c r="T99" s="20"/>
    </row>
    <row r="100" spans="1:22" s="219" customFormat="1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40"/>
      <c r="K100" s="20"/>
      <c r="L100" s="20"/>
      <c r="M100" s="215" t="str">
        <f t="shared" si="4"/>
        <v>Švarc</v>
      </c>
      <c r="N100" s="215" t="str">
        <f t="shared" si="4"/>
        <v>Bastl J.</v>
      </c>
      <c r="O100" s="6"/>
      <c r="P100" s="20"/>
      <c r="Q100" s="20"/>
      <c r="R100" s="20"/>
      <c r="S100" s="20"/>
      <c r="T100" s="20"/>
    </row>
    <row r="101" spans="1:22" s="219" customFormat="1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40"/>
      <c r="K101" s="20"/>
      <c r="L101" s="20"/>
      <c r="M101" s="215" t="str">
        <f t="shared" si="4"/>
        <v>Jánský</v>
      </c>
      <c r="N101" s="215" t="str">
        <f t="shared" si="4"/>
        <v xml:space="preserve">Plachý </v>
      </c>
      <c r="O101" s="6"/>
      <c r="P101" s="20"/>
      <c r="Q101" s="20"/>
      <c r="R101" s="20"/>
      <c r="S101" s="20"/>
      <c r="T101" s="20"/>
    </row>
    <row r="102" spans="1:22" s="219" customFormat="1" x14ac:dyDescent="0.2">
      <c r="A102" s="20"/>
      <c r="B102" s="20"/>
      <c r="C102" s="20"/>
      <c r="D102" s="20"/>
      <c r="E102" s="20"/>
      <c r="F102" s="20"/>
      <c r="G102" s="20"/>
      <c r="H102" s="20"/>
      <c r="I102" s="20"/>
      <c r="J102" s="40"/>
      <c r="K102" s="20"/>
      <c r="L102" s="20"/>
      <c r="M102" s="215"/>
      <c r="N102" s="215"/>
      <c r="O102" s="6"/>
      <c r="P102" s="20"/>
      <c r="Q102" s="20"/>
      <c r="R102" s="20"/>
      <c r="S102" s="20"/>
      <c r="T102" s="20"/>
    </row>
    <row r="103" spans="1:22" s="219" customFormat="1" x14ac:dyDescent="0.2">
      <c r="A103" s="20"/>
      <c r="B103" s="20"/>
      <c r="C103" s="20"/>
      <c r="D103" s="20"/>
      <c r="E103" s="20"/>
      <c r="F103" s="20"/>
      <c r="G103" s="20"/>
      <c r="H103" s="20"/>
      <c r="I103" s="20"/>
      <c r="J103" s="40"/>
      <c r="K103" s="20"/>
      <c r="L103" s="20"/>
      <c r="M103" s="215"/>
      <c r="N103" s="215"/>
      <c r="O103" s="6"/>
      <c r="P103" s="20"/>
      <c r="Q103" s="20"/>
      <c r="R103" s="20"/>
      <c r="S103" s="20"/>
      <c r="T103" s="20"/>
    </row>
    <row r="104" spans="1:22" s="219" customFormat="1" x14ac:dyDescent="0.2">
      <c r="A104" s="20"/>
      <c r="B104" s="20"/>
      <c r="C104" s="20"/>
      <c r="D104" s="20"/>
      <c r="E104" s="20"/>
      <c r="F104" s="20"/>
      <c r="G104" s="20"/>
      <c r="H104" s="20"/>
      <c r="I104" s="20"/>
      <c r="J104" s="40"/>
      <c r="K104" s="20"/>
      <c r="L104" s="20"/>
      <c r="M104" s="215"/>
      <c r="N104" s="215"/>
      <c r="O104" s="6"/>
      <c r="P104" s="20"/>
      <c r="Q104" s="20"/>
      <c r="R104" s="20"/>
      <c r="S104" s="20"/>
      <c r="T104" s="20"/>
    </row>
    <row r="105" spans="1:22" s="219" customFormat="1" x14ac:dyDescent="0.2">
      <c r="A105" s="20"/>
      <c r="B105" s="20"/>
      <c r="C105" s="20"/>
      <c r="D105" s="20"/>
      <c r="E105" s="20"/>
      <c r="F105" s="20"/>
      <c r="G105" s="20"/>
      <c r="H105" s="20"/>
      <c r="I105" s="20"/>
      <c r="J105" s="40"/>
      <c r="K105" s="20"/>
      <c r="L105" s="20"/>
      <c r="M105" s="215"/>
      <c r="N105" s="215"/>
      <c r="O105" s="6"/>
      <c r="P105" s="20"/>
      <c r="Q105" s="20"/>
      <c r="R105" s="20"/>
      <c r="S105" s="20"/>
      <c r="T105" s="20"/>
    </row>
    <row r="106" spans="1:22" s="219" customFormat="1" x14ac:dyDescent="0.2">
      <c r="A106" s="20"/>
      <c r="B106" s="20"/>
      <c r="C106" s="20"/>
      <c r="D106" s="20"/>
      <c r="E106" s="20"/>
      <c r="F106" s="20"/>
      <c r="G106" s="20"/>
      <c r="H106" s="20"/>
      <c r="I106" s="20"/>
      <c r="J106" s="40"/>
      <c r="K106" s="20"/>
      <c r="L106" s="20"/>
      <c r="M106" s="215"/>
      <c r="N106" s="215"/>
      <c r="O106" s="6"/>
      <c r="P106" s="20"/>
      <c r="Q106" s="20"/>
      <c r="R106" s="20"/>
      <c r="S106" s="20"/>
      <c r="T106" s="20"/>
    </row>
    <row r="107" spans="1:22" s="219" customFormat="1" x14ac:dyDescent="0.2">
      <c r="A107" s="20"/>
      <c r="B107" s="20"/>
      <c r="C107" s="20"/>
      <c r="D107" s="20"/>
      <c r="E107" s="20"/>
      <c r="F107" s="20"/>
      <c r="G107" s="20"/>
      <c r="H107" s="20"/>
      <c r="I107" s="20"/>
      <c r="J107" s="40"/>
      <c r="K107" s="20"/>
      <c r="L107" s="20"/>
      <c r="M107" s="215"/>
      <c r="N107" s="215"/>
      <c r="O107" s="6"/>
      <c r="P107" s="20"/>
      <c r="Q107" s="20"/>
      <c r="R107" s="20"/>
      <c r="S107" s="20"/>
      <c r="T107" s="20"/>
    </row>
    <row r="108" spans="1:22" x14ac:dyDescent="0.2">
      <c r="A108" s="20"/>
      <c r="C108" s="20"/>
      <c r="L108" s="20"/>
      <c r="V108" s="20"/>
    </row>
    <row r="109" spans="1:22" x14ac:dyDescent="0.2">
      <c r="A109" s="51" t="s">
        <v>62</v>
      </c>
      <c r="B109" s="189" t="str">
        <f>MID(A110,4,2)</f>
        <v/>
      </c>
      <c r="C109" s="40"/>
      <c r="D109" s="190"/>
      <c r="E109" s="191"/>
      <c r="F109" s="190"/>
      <c r="G109" s="192"/>
      <c r="H109" s="190"/>
      <c r="I109" s="190"/>
      <c r="J109" s="190"/>
      <c r="L109" s="193" t="s">
        <v>127</v>
      </c>
      <c r="M109" s="6"/>
      <c r="N109" s="6"/>
      <c r="O109" s="6"/>
      <c r="V109" s="20"/>
    </row>
    <row r="110" spans="1:22" ht="12.75" x14ac:dyDescent="0.2">
      <c r="A110" s="195">
        <v>6</v>
      </c>
      <c r="B110" s="41" t="s">
        <v>161</v>
      </c>
      <c r="C110" s="195"/>
      <c r="D110" s="41"/>
      <c r="E110" s="41"/>
      <c r="F110" s="41"/>
      <c r="G110" s="41"/>
      <c r="H110" s="41"/>
      <c r="I110" s="41"/>
      <c r="J110" s="41"/>
      <c r="K110" s="196"/>
      <c r="M110" s="197" t="str">
        <f xml:space="preserve">  IF(R110="","",         R110)</f>
        <v>Havlík</v>
      </c>
      <c r="N110" s="198"/>
      <c r="O110" s="6"/>
      <c r="Q110" s="20" t="s">
        <v>8</v>
      </c>
      <c r="R110" s="20" t="s">
        <v>129</v>
      </c>
      <c r="S110" s="20" t="str">
        <f>R116</f>
        <v>Bastl P.</v>
      </c>
      <c r="T110" s="20" t="str">
        <f>R117</f>
        <v>Švarc</v>
      </c>
      <c r="V110" s="20"/>
    </row>
    <row r="111" spans="1:22" x14ac:dyDescent="0.2">
      <c r="A111" s="195">
        <v>6</v>
      </c>
      <c r="B111" s="190"/>
      <c r="C111" s="40"/>
      <c r="D111" s="190"/>
      <c r="E111" s="190"/>
      <c r="F111" s="190"/>
      <c r="G111" s="190"/>
      <c r="H111" s="190"/>
      <c r="I111" s="190"/>
      <c r="J111" s="190"/>
      <c r="L111" s="14"/>
      <c r="M111" s="14" t="str">
        <f>IF(R111="","",R111)</f>
        <v>Chvátal P.</v>
      </c>
      <c r="N111" s="14" t="str">
        <f>IF(R112="","",R112)</f>
        <v>Chvátal J.</v>
      </c>
      <c r="O111" s="14"/>
      <c r="Q111" s="20" t="s">
        <v>131</v>
      </c>
      <c r="R111" s="20" t="s">
        <v>132</v>
      </c>
      <c r="S111" s="20" t="str">
        <f>R119</f>
        <v>Jánský</v>
      </c>
      <c r="T111" s="20" t="str">
        <f>R117</f>
        <v>Švarc</v>
      </c>
      <c r="V111" s="20"/>
    </row>
    <row r="112" spans="1:22" x14ac:dyDescent="0.2">
      <c r="A112" s="195">
        <v>6</v>
      </c>
      <c r="B112" s="190"/>
      <c r="C112" s="40"/>
      <c r="D112" s="190"/>
      <c r="E112" s="190"/>
      <c r="F112" s="190"/>
      <c r="G112" s="190"/>
      <c r="H112" s="190"/>
      <c r="I112" s="190"/>
      <c r="J112" s="190"/>
      <c r="L112" s="14"/>
      <c r="M112" s="14" t="str">
        <f>IF(R113="","",R113)</f>
        <v>Zejda V.</v>
      </c>
      <c r="N112" s="14" t="str">
        <f>IF(R114="","",R114)</f>
        <v xml:space="preserve">Plachý </v>
      </c>
      <c r="O112" s="14"/>
      <c r="P112" s="190"/>
      <c r="Q112" s="20" t="s">
        <v>131</v>
      </c>
      <c r="R112" s="20" t="s">
        <v>154</v>
      </c>
      <c r="S112" s="20" t="str">
        <f>R119</f>
        <v>Jánský</v>
      </c>
      <c r="T112" s="20" t="str">
        <f>R121</f>
        <v>Vávrů</v>
      </c>
      <c r="V112" s="20"/>
    </row>
    <row r="113" spans="1:22" x14ac:dyDescent="0.2">
      <c r="A113" s="195">
        <v>6</v>
      </c>
      <c r="B113" s="190"/>
      <c r="C113" s="40"/>
      <c r="D113" s="190"/>
      <c r="E113" s="190"/>
      <c r="F113" s="190"/>
      <c r="G113" s="190"/>
      <c r="H113" s="190"/>
      <c r="I113" s="190"/>
      <c r="J113" s="190"/>
      <c r="L113" s="14"/>
      <c r="M113" s="14"/>
      <c r="N113" s="14"/>
      <c r="O113" s="202"/>
      <c r="P113" s="203"/>
      <c r="Q113" s="20" t="s">
        <v>131</v>
      </c>
      <c r="R113" s="20" t="s">
        <v>138</v>
      </c>
      <c r="S113" s="20" t="str">
        <f>R118</f>
        <v>Bastl J.</v>
      </c>
      <c r="T113" s="20" t="str">
        <f>R120</f>
        <v>Kříž B.</v>
      </c>
      <c r="V113" s="20"/>
    </row>
    <row r="114" spans="1:22" ht="12.75" x14ac:dyDescent="0.2">
      <c r="A114" s="20"/>
      <c r="C114" s="20"/>
      <c r="J114" s="190"/>
      <c r="L114" s="16" t="str">
        <f>IF(R117="","",R117)</f>
        <v>Švarc</v>
      </c>
      <c r="M114" s="204" t="str">
        <f>IF(R116="","",R116)</f>
        <v>Bastl P.</v>
      </c>
      <c r="N114" s="198"/>
      <c r="O114" s="20" t="str">
        <f>IF(R115="","",R115)</f>
        <v>Kelbler M.</v>
      </c>
      <c r="P114" s="203"/>
      <c r="Q114" s="20" t="s">
        <v>131</v>
      </c>
      <c r="R114" s="20" t="s">
        <v>139</v>
      </c>
      <c r="S114" s="20" t="str">
        <f>R116</f>
        <v>Bastl P.</v>
      </c>
      <c r="T114" s="20" t="str">
        <f>R112</f>
        <v>Chvátal J.</v>
      </c>
      <c r="V114" s="20"/>
    </row>
    <row r="115" spans="1:22" ht="13.5" thickBot="1" x14ac:dyDescent="0.25">
      <c r="A115" s="205" t="s">
        <v>140</v>
      </c>
      <c r="B115" s="206" t="s">
        <v>84</v>
      </c>
      <c r="C115" s="205" t="s">
        <v>85</v>
      </c>
      <c r="D115" s="205" t="s">
        <v>141</v>
      </c>
      <c r="E115" s="205">
        <v>0</v>
      </c>
      <c r="F115" s="205" t="s">
        <v>14</v>
      </c>
      <c r="G115" s="205" t="s">
        <v>90</v>
      </c>
      <c r="H115" s="205" t="s">
        <v>10</v>
      </c>
      <c r="I115" s="40"/>
      <c r="J115" s="190"/>
      <c r="L115" s="16" t="str">
        <f>IF(R120="","",R120)</f>
        <v>Kříž B.</v>
      </c>
      <c r="M115" s="204" t="str">
        <f>IF(R119="","",R119)</f>
        <v>Jánský</v>
      </c>
      <c r="N115" s="198"/>
      <c r="O115" s="20" t="str">
        <f>IF(R118="","",R118)</f>
        <v>Bastl J.</v>
      </c>
      <c r="Q115" s="20" t="s">
        <v>142</v>
      </c>
      <c r="R115" s="20" t="s">
        <v>143</v>
      </c>
      <c r="S115" s="20" t="str">
        <f>R119</f>
        <v>Jánský</v>
      </c>
      <c r="T115" s="20" t="str">
        <f>R117</f>
        <v>Švarc</v>
      </c>
      <c r="V115" s="20"/>
    </row>
    <row r="116" spans="1:22" ht="13.5" thickTop="1" x14ac:dyDescent="0.2">
      <c r="A116" s="207" t="s">
        <v>65</v>
      </c>
      <c r="B116" s="208"/>
      <c r="C116" s="207"/>
      <c r="D116" s="207"/>
      <c r="E116" s="207"/>
      <c r="F116" s="207"/>
      <c r="G116" s="209"/>
      <c r="H116" s="207"/>
      <c r="I116" s="40"/>
      <c r="L116" s="16" t="str">
        <f>IF(R123="","",R123)</f>
        <v>Nehyba</v>
      </c>
      <c r="M116" s="204" t="s">
        <v>135</v>
      </c>
      <c r="N116" s="198"/>
      <c r="O116" s="20" t="str">
        <f>IF(R121="","",R121)</f>
        <v>Vávrů</v>
      </c>
      <c r="Q116" s="20" t="s">
        <v>144</v>
      </c>
      <c r="R116" s="20" t="s">
        <v>145</v>
      </c>
      <c r="S116" s="20" t="str">
        <f>R119</f>
        <v>Jánský</v>
      </c>
      <c r="T116" s="20" t="str">
        <f>R117</f>
        <v>Švarc</v>
      </c>
      <c r="V116" s="20"/>
    </row>
    <row r="117" spans="1:22" x14ac:dyDescent="0.2">
      <c r="A117" s="210" t="s">
        <v>66</v>
      </c>
      <c r="B117" s="211"/>
      <c r="C117" s="210"/>
      <c r="D117" s="210"/>
      <c r="E117" s="210"/>
      <c r="F117" s="210"/>
      <c r="G117" s="212"/>
      <c r="H117" s="210"/>
      <c r="I117" s="40"/>
      <c r="J117" s="190"/>
      <c r="L117" s="20"/>
      <c r="Q117" s="20" t="s">
        <v>146</v>
      </c>
      <c r="R117" s="20" t="s">
        <v>147</v>
      </c>
      <c r="S117" s="20" t="str">
        <f>R115</f>
        <v>Kelbler M.</v>
      </c>
      <c r="T117" s="20" t="str">
        <f>R117</f>
        <v>Švarc</v>
      </c>
      <c r="V117" s="20"/>
    </row>
    <row r="118" spans="1:22" x14ac:dyDescent="0.2">
      <c r="A118" s="210" t="s">
        <v>67</v>
      </c>
      <c r="B118" s="211"/>
      <c r="C118" s="210"/>
      <c r="D118" s="210"/>
      <c r="E118" s="210"/>
      <c r="F118" s="210"/>
      <c r="G118" s="212"/>
      <c r="H118" s="210"/>
      <c r="I118" s="40"/>
      <c r="J118" s="40"/>
      <c r="L118" s="193" t="s">
        <v>148</v>
      </c>
      <c r="M118" s="213" t="s">
        <v>3</v>
      </c>
      <c r="N118" s="214" t="s">
        <v>4</v>
      </c>
      <c r="Q118" s="20" t="s">
        <v>142</v>
      </c>
      <c r="R118" s="20" t="s">
        <v>149</v>
      </c>
      <c r="S118" s="20" t="str">
        <f>R116</f>
        <v>Bastl P.</v>
      </c>
      <c r="T118" s="20" t="str">
        <f>R113</f>
        <v>Zejda V.</v>
      </c>
      <c r="V118" s="20"/>
    </row>
    <row r="119" spans="1:22" x14ac:dyDescent="0.2">
      <c r="A119" s="210" t="s">
        <v>68</v>
      </c>
      <c r="B119" s="211"/>
      <c r="C119" s="210"/>
      <c r="D119" s="210"/>
      <c r="E119" s="210"/>
      <c r="F119" s="210"/>
      <c r="G119" s="212"/>
      <c r="H119" s="210"/>
      <c r="I119" s="40"/>
      <c r="J119" s="40"/>
      <c r="M119" s="215" t="str">
        <f>IF(S110="","",S110)</f>
        <v>Bastl P.</v>
      </c>
      <c r="N119" s="215" t="str">
        <f>IF(T110="","",T110)</f>
        <v>Švarc</v>
      </c>
      <c r="O119" s="216"/>
      <c r="Q119" s="20" t="s">
        <v>144</v>
      </c>
      <c r="R119" s="20" t="s">
        <v>150</v>
      </c>
      <c r="S119" s="20" t="str">
        <f>R116</f>
        <v>Bastl P.</v>
      </c>
      <c r="T119" s="20" t="str">
        <f>R115</f>
        <v>Kelbler M.</v>
      </c>
      <c r="V119" s="20"/>
    </row>
    <row r="120" spans="1:22" x14ac:dyDescent="0.2">
      <c r="A120" s="210" t="s">
        <v>69</v>
      </c>
      <c r="B120" s="211"/>
      <c r="C120" s="210"/>
      <c r="D120" s="210"/>
      <c r="E120" s="210"/>
      <c r="F120" s="210"/>
      <c r="G120" s="212"/>
      <c r="H120" s="210"/>
      <c r="I120" s="40"/>
      <c r="J120" s="40"/>
      <c r="M120" s="215" t="str">
        <f t="shared" ref="M120:N131" si="5">IF(S111="","",S111)</f>
        <v>Jánský</v>
      </c>
      <c r="N120" s="215" t="str">
        <f t="shared" si="5"/>
        <v>Švarc</v>
      </c>
      <c r="O120" s="216"/>
      <c r="Q120" s="20" t="s">
        <v>146</v>
      </c>
      <c r="R120" s="20" t="s">
        <v>151</v>
      </c>
      <c r="S120" s="20" t="str">
        <f>R120</f>
        <v>Kříž B.</v>
      </c>
      <c r="T120" s="20" t="str">
        <f>R118</f>
        <v>Bastl J.</v>
      </c>
      <c r="V120" s="20"/>
    </row>
    <row r="121" spans="1:22" x14ac:dyDescent="0.2">
      <c r="A121" s="210" t="s">
        <v>70</v>
      </c>
      <c r="B121" s="211"/>
      <c r="C121" s="210"/>
      <c r="D121" s="210"/>
      <c r="E121" s="210"/>
      <c r="F121" s="210"/>
      <c r="G121" s="212"/>
      <c r="H121" s="210"/>
      <c r="I121" s="40"/>
      <c r="J121" s="40"/>
      <c r="M121" s="215" t="str">
        <f t="shared" si="5"/>
        <v>Jánský</v>
      </c>
      <c r="N121" s="215" t="str">
        <f t="shared" si="5"/>
        <v>Vávrů</v>
      </c>
      <c r="O121" s="6"/>
      <c r="Q121" s="20" t="s">
        <v>142</v>
      </c>
      <c r="R121" s="20" t="s">
        <v>153</v>
      </c>
      <c r="S121" s="20" t="str">
        <f>R117</f>
        <v>Švarc</v>
      </c>
      <c r="T121" s="20" t="str">
        <f>R114</f>
        <v xml:space="preserve">Plachý </v>
      </c>
      <c r="V121" s="20"/>
    </row>
    <row r="122" spans="1:22" x14ac:dyDescent="0.2">
      <c r="A122" s="210" t="s">
        <v>71</v>
      </c>
      <c r="B122" s="211"/>
      <c r="C122" s="210"/>
      <c r="D122" s="210"/>
      <c r="E122" s="210"/>
      <c r="F122" s="210"/>
      <c r="G122" s="212"/>
      <c r="H122" s="210"/>
      <c r="I122" s="40"/>
      <c r="J122" s="40"/>
      <c r="M122" s="215" t="str">
        <f t="shared" si="5"/>
        <v>Bastl J.</v>
      </c>
      <c r="N122" s="215" t="str">
        <f t="shared" si="5"/>
        <v>Kříž B.</v>
      </c>
      <c r="O122" s="216"/>
      <c r="Q122" s="20" t="s">
        <v>144</v>
      </c>
      <c r="R122" s="20" t="s">
        <v>160</v>
      </c>
      <c r="S122" s="20" t="str">
        <f>R119</f>
        <v>Jánský</v>
      </c>
      <c r="V122" s="20"/>
    </row>
    <row r="123" spans="1:22" x14ac:dyDescent="0.2">
      <c r="A123" s="210" t="s">
        <v>72</v>
      </c>
      <c r="B123" s="211"/>
      <c r="C123" s="210"/>
      <c r="D123" s="210"/>
      <c r="E123" s="210"/>
      <c r="F123" s="210"/>
      <c r="G123" s="212"/>
      <c r="H123" s="210"/>
      <c r="I123" s="40"/>
      <c r="J123" s="40"/>
      <c r="L123" s="20"/>
      <c r="M123" s="215" t="str">
        <f t="shared" si="5"/>
        <v>Bastl P.</v>
      </c>
      <c r="N123" s="215" t="str">
        <f t="shared" si="5"/>
        <v>Chvátal J.</v>
      </c>
      <c r="O123" s="6"/>
      <c r="Q123" s="20" t="s">
        <v>146</v>
      </c>
      <c r="R123" s="20" t="s">
        <v>152</v>
      </c>
      <c r="V123" s="20"/>
    </row>
    <row r="124" spans="1:22" x14ac:dyDescent="0.2">
      <c r="A124" s="20"/>
      <c r="C124" s="20"/>
      <c r="H124" s="217"/>
      <c r="J124" s="40"/>
      <c r="L124" s="20"/>
      <c r="M124" s="215" t="str">
        <f t="shared" si="5"/>
        <v>Jánský</v>
      </c>
      <c r="N124" s="215" t="str">
        <f t="shared" si="5"/>
        <v>Švarc</v>
      </c>
      <c r="O124" s="7"/>
      <c r="V124" s="20"/>
    </row>
    <row r="125" spans="1:22" x14ac:dyDescent="0.2">
      <c r="A125" s="20"/>
      <c r="C125" s="20"/>
      <c r="J125" s="40"/>
      <c r="L125" s="20"/>
      <c r="M125" s="215" t="str">
        <f t="shared" si="5"/>
        <v>Jánský</v>
      </c>
      <c r="N125" s="215" t="str">
        <f t="shared" si="5"/>
        <v>Švarc</v>
      </c>
      <c r="O125" s="6"/>
      <c r="V125" s="20"/>
    </row>
    <row r="126" spans="1:22" x14ac:dyDescent="0.2">
      <c r="A126" s="20"/>
      <c r="C126" s="20"/>
      <c r="J126" s="40"/>
      <c r="L126" s="20"/>
      <c r="M126" s="215" t="str">
        <f t="shared" si="5"/>
        <v>Kelbler M.</v>
      </c>
      <c r="N126" s="215" t="str">
        <f t="shared" si="5"/>
        <v>Švarc</v>
      </c>
      <c r="O126" s="6"/>
      <c r="V126" s="20"/>
    </row>
    <row r="127" spans="1:22" x14ac:dyDescent="0.2">
      <c r="A127" s="20"/>
      <c r="C127" s="20"/>
      <c r="J127" s="40"/>
      <c r="L127" s="20"/>
      <c r="M127" s="215" t="str">
        <f t="shared" si="5"/>
        <v>Bastl P.</v>
      </c>
      <c r="N127" s="215" t="str">
        <f t="shared" si="5"/>
        <v>Zejda V.</v>
      </c>
      <c r="O127" s="6"/>
      <c r="V127" s="20"/>
    </row>
    <row r="128" spans="1:22" x14ac:dyDescent="0.2">
      <c r="A128" s="20"/>
      <c r="C128" s="20"/>
      <c r="J128" s="40"/>
      <c r="L128" s="20"/>
      <c r="M128" s="215" t="str">
        <f t="shared" si="5"/>
        <v>Bastl P.</v>
      </c>
      <c r="N128" s="215" t="str">
        <f t="shared" si="5"/>
        <v>Kelbler M.</v>
      </c>
      <c r="O128" s="6"/>
      <c r="V128" s="20"/>
    </row>
    <row r="129" spans="1:22" x14ac:dyDescent="0.2">
      <c r="A129" s="20"/>
      <c r="C129" s="20"/>
      <c r="J129" s="40"/>
      <c r="L129" s="20"/>
      <c r="M129" s="215" t="str">
        <f t="shared" si="5"/>
        <v>Kříž B.</v>
      </c>
      <c r="N129" s="215" t="str">
        <f t="shared" si="5"/>
        <v>Bastl J.</v>
      </c>
      <c r="O129" s="6"/>
      <c r="V129" s="20"/>
    </row>
    <row r="130" spans="1:22" x14ac:dyDescent="0.2">
      <c r="A130" s="20"/>
      <c r="C130" s="20"/>
      <c r="J130" s="40"/>
      <c r="L130" s="20"/>
      <c r="M130" s="215" t="str">
        <f t="shared" si="5"/>
        <v>Švarc</v>
      </c>
      <c r="N130" s="215" t="str">
        <f t="shared" si="5"/>
        <v xml:space="preserve">Plachý </v>
      </c>
      <c r="O130" s="6"/>
      <c r="V130" s="20"/>
    </row>
    <row r="131" spans="1:22" x14ac:dyDescent="0.2">
      <c r="A131" s="20"/>
      <c r="C131" s="20"/>
      <c r="J131" s="40"/>
      <c r="L131" s="20"/>
      <c r="M131" s="215" t="str">
        <f t="shared" si="5"/>
        <v>Jánský</v>
      </c>
      <c r="N131" s="215" t="str">
        <f t="shared" si="5"/>
        <v/>
      </c>
      <c r="O131" s="6"/>
      <c r="V131" s="20"/>
    </row>
    <row r="132" spans="1:22" x14ac:dyDescent="0.2">
      <c r="A132" s="20"/>
      <c r="C132" s="20"/>
      <c r="L132" s="20"/>
      <c r="V132" s="20"/>
    </row>
    <row r="133" spans="1:22" x14ac:dyDescent="0.2">
      <c r="A133" s="51" t="s">
        <v>62</v>
      </c>
      <c r="B133" s="189"/>
      <c r="C133" s="40"/>
      <c r="D133" s="190"/>
      <c r="E133" s="191"/>
      <c r="F133" s="190"/>
      <c r="G133" s="192"/>
      <c r="H133" s="190"/>
      <c r="I133" s="190"/>
      <c r="J133" s="190"/>
      <c r="L133" s="193" t="s">
        <v>127</v>
      </c>
      <c r="M133" s="6"/>
      <c r="N133" s="6"/>
      <c r="O133" s="6"/>
      <c r="V133" s="20"/>
    </row>
    <row r="134" spans="1:22" ht="12.75" x14ac:dyDescent="0.2">
      <c r="A134" s="195">
        <v>7</v>
      </c>
      <c r="B134" s="41" t="s">
        <v>162</v>
      </c>
      <c r="C134" s="195"/>
      <c r="D134" s="41"/>
      <c r="E134" s="41"/>
      <c r="F134" s="41"/>
      <c r="G134" s="41"/>
      <c r="H134" s="41"/>
      <c r="I134" s="41"/>
      <c r="J134" s="41"/>
      <c r="K134" s="196"/>
      <c r="M134" s="197" t="str">
        <f xml:space="preserve">  IF(R134="","",         R134)</f>
        <v>Havlík</v>
      </c>
      <c r="N134" s="198"/>
      <c r="O134" s="6"/>
      <c r="Q134" s="20" t="s">
        <v>8</v>
      </c>
      <c r="R134" s="20" t="s">
        <v>129</v>
      </c>
      <c r="S134" s="20" t="s">
        <v>151</v>
      </c>
      <c r="T134" s="20" t="s">
        <v>154</v>
      </c>
      <c r="V134" s="20"/>
    </row>
    <row r="135" spans="1:22" x14ac:dyDescent="0.2">
      <c r="A135" s="195">
        <v>7</v>
      </c>
      <c r="B135" s="190"/>
      <c r="C135" s="40"/>
      <c r="D135" s="190"/>
      <c r="E135" s="190"/>
      <c r="F135" s="190"/>
      <c r="G135" s="190"/>
      <c r="H135" s="190"/>
      <c r="I135" s="190"/>
      <c r="J135" s="190"/>
      <c r="L135" s="14"/>
      <c r="M135" s="14" t="str">
        <f>IF(R135="","",R135)</f>
        <v>Chvátal P.</v>
      </c>
      <c r="N135" s="14" t="str">
        <f>IF(R136="","",R136)</f>
        <v>Chvátal J.</v>
      </c>
      <c r="O135" s="14"/>
      <c r="Q135" s="20" t="s">
        <v>131</v>
      </c>
      <c r="R135" s="20" t="s">
        <v>132</v>
      </c>
      <c r="S135" s="20" t="s">
        <v>145</v>
      </c>
      <c r="T135" s="20" t="s">
        <v>143</v>
      </c>
      <c r="V135" s="20"/>
    </row>
    <row r="136" spans="1:22" x14ac:dyDescent="0.2">
      <c r="A136" s="195">
        <v>7</v>
      </c>
      <c r="B136" s="190"/>
      <c r="C136" s="40"/>
      <c r="D136" s="190"/>
      <c r="E136" s="190"/>
      <c r="F136" s="190"/>
      <c r="G136" s="190"/>
      <c r="H136" s="190"/>
      <c r="I136" s="190"/>
      <c r="J136" s="190"/>
      <c r="L136" s="14"/>
      <c r="M136" s="14" t="str">
        <f>IF(R137="","",R137)</f>
        <v>Zejda V.</v>
      </c>
      <c r="N136" s="14" t="str">
        <f>IF(R138="","",R138)</f>
        <v xml:space="preserve">Plachý </v>
      </c>
      <c r="O136" s="14"/>
      <c r="P136" s="190"/>
      <c r="Q136" s="20" t="s">
        <v>131</v>
      </c>
      <c r="R136" s="20" t="s">
        <v>154</v>
      </c>
      <c r="S136" s="20" t="s">
        <v>145</v>
      </c>
      <c r="T136" s="20" t="s">
        <v>138</v>
      </c>
      <c r="V136" s="20"/>
    </row>
    <row r="137" spans="1:22" x14ac:dyDescent="0.2">
      <c r="A137" s="195">
        <v>7</v>
      </c>
      <c r="B137" s="190"/>
      <c r="C137" s="40"/>
      <c r="D137" s="190"/>
      <c r="E137" s="190"/>
      <c r="F137" s="190"/>
      <c r="G137" s="190"/>
      <c r="H137" s="190"/>
      <c r="I137" s="190"/>
      <c r="J137" s="190"/>
      <c r="L137" s="14"/>
      <c r="M137" s="14"/>
      <c r="N137" s="14"/>
      <c r="O137" s="202"/>
      <c r="P137" s="203"/>
      <c r="Q137" s="20" t="s">
        <v>131</v>
      </c>
      <c r="R137" s="20" t="s">
        <v>138</v>
      </c>
      <c r="S137" s="20" t="s">
        <v>145</v>
      </c>
      <c r="T137" s="20" t="s">
        <v>147</v>
      </c>
      <c r="V137" s="20"/>
    </row>
    <row r="138" spans="1:22" ht="12.75" x14ac:dyDescent="0.2">
      <c r="A138" s="20"/>
      <c r="C138" s="20"/>
      <c r="J138" s="190"/>
      <c r="L138" s="16" t="str">
        <f>IF(R141="","",R141)</f>
        <v>Švarc</v>
      </c>
      <c r="M138" s="204" t="str">
        <f>IF(R140="","",R140)</f>
        <v>Bastl P.</v>
      </c>
      <c r="N138" s="198"/>
      <c r="O138" s="20" t="str">
        <f>IF(R139="","",R139)</f>
        <v>Kelbler M.</v>
      </c>
      <c r="P138" s="203"/>
      <c r="Q138" s="20" t="s">
        <v>131</v>
      </c>
      <c r="R138" s="20" t="s">
        <v>139</v>
      </c>
      <c r="S138" s="20" t="s">
        <v>135</v>
      </c>
      <c r="T138" s="20" t="s">
        <v>147</v>
      </c>
      <c r="V138" s="20"/>
    </row>
    <row r="139" spans="1:22" s="219" customFormat="1" ht="13.5" thickBot="1" x14ac:dyDescent="0.25">
      <c r="A139" s="205" t="s">
        <v>140</v>
      </c>
      <c r="B139" s="206" t="s">
        <v>84</v>
      </c>
      <c r="C139" s="205" t="s">
        <v>85</v>
      </c>
      <c r="D139" s="205" t="s">
        <v>141</v>
      </c>
      <c r="E139" s="205">
        <v>0</v>
      </c>
      <c r="F139" s="205" t="s">
        <v>14</v>
      </c>
      <c r="G139" s="205" t="s">
        <v>90</v>
      </c>
      <c r="H139" s="205" t="s">
        <v>10</v>
      </c>
      <c r="I139" s="40"/>
      <c r="J139" s="190"/>
      <c r="K139" s="20"/>
      <c r="L139" s="16" t="str">
        <f>IF(R144="","",R144)</f>
        <v>Kříž B.</v>
      </c>
      <c r="M139" s="204" t="str">
        <f>IF(R143="","",R143)</f>
        <v>Kříž M.</v>
      </c>
      <c r="N139" s="198"/>
      <c r="O139" s="20" t="str">
        <f>IF(R142="","",R142)</f>
        <v>Bastl J.</v>
      </c>
      <c r="P139" s="20"/>
      <c r="Q139" s="20" t="s">
        <v>142</v>
      </c>
      <c r="R139" s="20" t="s">
        <v>143</v>
      </c>
      <c r="S139" s="20" t="s">
        <v>138</v>
      </c>
      <c r="T139" s="20" t="s">
        <v>149</v>
      </c>
    </row>
    <row r="140" spans="1:22" s="219" customFormat="1" ht="13.5" thickTop="1" x14ac:dyDescent="0.2">
      <c r="A140" s="207" t="s">
        <v>65</v>
      </c>
      <c r="B140" s="208"/>
      <c r="C140" s="207"/>
      <c r="D140" s="207"/>
      <c r="E140" s="207"/>
      <c r="F140" s="207"/>
      <c r="G140" s="209"/>
      <c r="H140" s="207"/>
      <c r="I140" s="40"/>
      <c r="J140" s="20"/>
      <c r="K140" s="20"/>
      <c r="L140" s="16" t="str">
        <f>IF(R147="","",R147)</f>
        <v>Krejčí</v>
      </c>
      <c r="M140" s="204" t="str">
        <f>IF(R146="","",R146)</f>
        <v>Jánský</v>
      </c>
      <c r="N140" s="198"/>
      <c r="O140" s="20" t="str">
        <f>IF(R145="","",R145)</f>
        <v>Vávrů</v>
      </c>
      <c r="P140" s="20"/>
      <c r="Q140" s="20" t="s">
        <v>144</v>
      </c>
      <c r="R140" s="20" t="s">
        <v>145</v>
      </c>
      <c r="S140" s="20"/>
      <c r="T140" s="20"/>
    </row>
    <row r="141" spans="1:22" s="219" customFormat="1" x14ac:dyDescent="0.2">
      <c r="A141" s="210" t="s">
        <v>66</v>
      </c>
      <c r="B141" s="211"/>
      <c r="C141" s="210"/>
      <c r="D141" s="210"/>
      <c r="E141" s="210"/>
      <c r="F141" s="210"/>
      <c r="G141" s="212"/>
      <c r="H141" s="210"/>
      <c r="I141" s="40"/>
      <c r="J141" s="190"/>
      <c r="K141" s="20"/>
      <c r="L141" s="20"/>
      <c r="M141" s="20"/>
      <c r="N141" s="20"/>
      <c r="O141" s="20"/>
      <c r="P141" s="20"/>
      <c r="Q141" s="20" t="s">
        <v>146</v>
      </c>
      <c r="R141" s="20" t="s">
        <v>147</v>
      </c>
      <c r="S141" s="20"/>
      <c r="T141" s="20"/>
    </row>
    <row r="142" spans="1:22" s="219" customFormat="1" x14ac:dyDescent="0.2">
      <c r="A142" s="210" t="s">
        <v>67</v>
      </c>
      <c r="B142" s="211"/>
      <c r="C142" s="210"/>
      <c r="D142" s="210"/>
      <c r="E142" s="210"/>
      <c r="F142" s="210"/>
      <c r="G142" s="212"/>
      <c r="H142" s="210"/>
      <c r="I142" s="40"/>
      <c r="J142" s="40"/>
      <c r="K142" s="20"/>
      <c r="L142" s="193" t="s">
        <v>148</v>
      </c>
      <c r="M142" s="213" t="s">
        <v>3</v>
      </c>
      <c r="N142" s="214" t="s">
        <v>4</v>
      </c>
      <c r="O142" s="20"/>
      <c r="P142" s="20"/>
      <c r="Q142" s="20" t="s">
        <v>142</v>
      </c>
      <c r="R142" s="20" t="s">
        <v>149</v>
      </c>
      <c r="S142" s="20"/>
      <c r="T142" s="20"/>
    </row>
    <row r="143" spans="1:22" s="219" customFormat="1" x14ac:dyDescent="0.2">
      <c r="A143" s="210" t="s">
        <v>68</v>
      </c>
      <c r="B143" s="211"/>
      <c r="C143" s="210"/>
      <c r="D143" s="210"/>
      <c r="E143" s="210"/>
      <c r="F143" s="210"/>
      <c r="G143" s="212"/>
      <c r="H143" s="210"/>
      <c r="I143" s="40"/>
      <c r="J143" s="40"/>
      <c r="K143" s="20"/>
      <c r="L143" s="16"/>
      <c r="M143" s="215" t="str">
        <f>IF(S137="","",S137)</f>
        <v>Bastl P.</v>
      </c>
      <c r="N143" s="215" t="str">
        <f>IF(T134="","",T134)</f>
        <v>Chvátal J.</v>
      </c>
      <c r="O143" s="216"/>
      <c r="P143" s="20"/>
      <c r="Q143" s="20" t="s">
        <v>144</v>
      </c>
      <c r="R143" s="20" t="s">
        <v>135</v>
      </c>
      <c r="S143" s="20"/>
      <c r="T143" s="20"/>
    </row>
    <row r="144" spans="1:22" s="219" customFormat="1" x14ac:dyDescent="0.2">
      <c r="A144" s="210" t="s">
        <v>69</v>
      </c>
      <c r="B144" s="211"/>
      <c r="C144" s="210"/>
      <c r="D144" s="210"/>
      <c r="E144" s="210"/>
      <c r="F144" s="210"/>
      <c r="G144" s="212"/>
      <c r="H144" s="210"/>
      <c r="I144" s="40"/>
      <c r="J144" s="40"/>
      <c r="K144" s="20"/>
      <c r="L144" s="16"/>
      <c r="M144" s="215" t="str">
        <f t="shared" ref="M144:N150" si="6">IF(S135="","",S135)</f>
        <v>Bastl P.</v>
      </c>
      <c r="N144" s="215" t="str">
        <f t="shared" si="6"/>
        <v>Kelbler M.</v>
      </c>
      <c r="O144" s="216"/>
      <c r="P144" s="20"/>
      <c r="Q144" s="20" t="s">
        <v>146</v>
      </c>
      <c r="R144" s="20" t="s">
        <v>151</v>
      </c>
      <c r="S144" s="20"/>
      <c r="T144" s="20"/>
    </row>
    <row r="145" spans="1:29" s="219" customFormat="1" x14ac:dyDescent="0.2">
      <c r="A145" s="210" t="s">
        <v>70</v>
      </c>
      <c r="B145" s="211"/>
      <c r="C145" s="210"/>
      <c r="D145" s="210"/>
      <c r="E145" s="210"/>
      <c r="F145" s="210"/>
      <c r="G145" s="212"/>
      <c r="H145" s="210"/>
      <c r="I145" s="40"/>
      <c r="J145" s="40"/>
      <c r="K145" s="20"/>
      <c r="L145" s="16"/>
      <c r="M145" s="215" t="str">
        <f>IF(T139="","",T139)</f>
        <v>Bastl J.</v>
      </c>
      <c r="N145" s="215" t="str">
        <f t="shared" si="6"/>
        <v>Zejda V.</v>
      </c>
      <c r="O145" s="6"/>
      <c r="P145" s="20"/>
      <c r="Q145" s="20" t="s">
        <v>142</v>
      </c>
      <c r="R145" s="20" t="s">
        <v>153</v>
      </c>
      <c r="S145" s="20"/>
      <c r="T145" s="20"/>
    </row>
    <row r="146" spans="1:29" s="219" customFormat="1" x14ac:dyDescent="0.2">
      <c r="A146" s="210" t="s">
        <v>71</v>
      </c>
      <c r="B146" s="211"/>
      <c r="C146" s="210"/>
      <c r="D146" s="210"/>
      <c r="E146" s="210"/>
      <c r="F146" s="210"/>
      <c r="G146" s="212"/>
      <c r="H146" s="210"/>
      <c r="I146" s="40"/>
      <c r="J146" s="40"/>
      <c r="K146" s="20"/>
      <c r="L146" s="16"/>
      <c r="M146" s="215" t="str">
        <f>IF(T137="","",T137)</f>
        <v>Švarc</v>
      </c>
      <c r="N146" s="215" t="str">
        <f t="shared" si="6"/>
        <v>Švarc</v>
      </c>
      <c r="O146" s="216"/>
      <c r="P146" s="20"/>
      <c r="Q146" s="20" t="s">
        <v>144</v>
      </c>
      <c r="R146" s="20" t="s">
        <v>150</v>
      </c>
      <c r="S146" s="20"/>
      <c r="T146" s="20"/>
    </row>
    <row r="147" spans="1:29" s="219" customFormat="1" x14ac:dyDescent="0.2">
      <c r="A147" s="210" t="s">
        <v>72</v>
      </c>
      <c r="B147" s="211"/>
      <c r="C147" s="210"/>
      <c r="D147" s="210"/>
      <c r="E147" s="210"/>
      <c r="F147" s="210"/>
      <c r="G147" s="212"/>
      <c r="H147" s="210"/>
      <c r="I147" s="40"/>
      <c r="J147" s="40"/>
      <c r="K147" s="20"/>
      <c r="L147" s="20"/>
      <c r="M147" s="215" t="str">
        <f t="shared" si="6"/>
        <v>Kříž M.</v>
      </c>
      <c r="N147" s="215" t="str">
        <f t="shared" si="6"/>
        <v>Švarc</v>
      </c>
      <c r="O147" s="6"/>
      <c r="P147" s="20"/>
      <c r="Q147" s="20" t="s">
        <v>146</v>
      </c>
      <c r="R147" s="20" t="s">
        <v>163</v>
      </c>
      <c r="S147" s="20"/>
      <c r="T147" s="20"/>
    </row>
    <row r="148" spans="1:29" s="219" customFormat="1" x14ac:dyDescent="0.2">
      <c r="A148" s="20"/>
      <c r="B148" s="20"/>
      <c r="C148" s="20"/>
      <c r="D148" s="20"/>
      <c r="E148" s="20"/>
      <c r="F148" s="20"/>
      <c r="G148" s="20"/>
      <c r="H148" s="217"/>
      <c r="I148" s="20"/>
      <c r="J148" s="40"/>
      <c r="K148" s="20"/>
      <c r="L148" s="20"/>
      <c r="M148" s="215" t="str">
        <f>IF(T138="","",T138)</f>
        <v>Švarc</v>
      </c>
      <c r="N148" s="215" t="str">
        <f t="shared" si="6"/>
        <v>Bastl J.</v>
      </c>
      <c r="O148" s="7"/>
      <c r="P148" s="20"/>
      <c r="Q148" s="20"/>
      <c r="R148" s="20"/>
      <c r="S148" s="20"/>
      <c r="T148" s="20"/>
    </row>
    <row r="149" spans="1:29" s="219" customFormat="1" x14ac:dyDescent="0.2">
      <c r="A149" s="20"/>
      <c r="B149" s="20"/>
      <c r="C149" s="20"/>
      <c r="D149" s="20"/>
      <c r="E149" s="20"/>
      <c r="F149" s="20"/>
      <c r="G149" s="20"/>
      <c r="H149" s="20"/>
      <c r="I149" s="20"/>
      <c r="J149" s="40"/>
      <c r="K149" s="20"/>
      <c r="L149" s="20"/>
      <c r="M149" s="215" t="str">
        <f t="shared" ref="M149:M150" si="7">IF(S140="","",S140)</f>
        <v/>
      </c>
      <c r="N149" s="215" t="str">
        <f t="shared" si="6"/>
        <v/>
      </c>
      <c r="O149" s="6"/>
      <c r="P149" s="20"/>
      <c r="Q149" s="20"/>
      <c r="R149" s="20"/>
      <c r="S149" s="20"/>
      <c r="T149" s="20"/>
    </row>
    <row r="150" spans="1:29" s="219" customFormat="1" x14ac:dyDescent="0.2">
      <c r="A150" s="20"/>
      <c r="B150" s="20"/>
      <c r="C150" s="20"/>
      <c r="D150" s="20"/>
      <c r="E150" s="20"/>
      <c r="F150" s="20"/>
      <c r="G150" s="20"/>
      <c r="H150" s="20"/>
      <c r="I150" s="20"/>
      <c r="J150" s="40"/>
      <c r="K150" s="20"/>
      <c r="L150" s="20"/>
      <c r="M150" s="215" t="str">
        <f t="shared" si="7"/>
        <v/>
      </c>
      <c r="N150" s="215" t="str">
        <f t="shared" si="6"/>
        <v/>
      </c>
      <c r="O150" s="6"/>
      <c r="P150" s="20"/>
      <c r="Q150" s="20"/>
      <c r="R150" s="20"/>
      <c r="S150" s="20"/>
      <c r="T150" s="20"/>
    </row>
    <row r="151" spans="1:29" s="219" customFormat="1" x14ac:dyDescent="0.2"/>
    <row r="152" spans="1:29" s="219" customFormat="1" x14ac:dyDescent="0.2">
      <c r="A152" s="51" t="s">
        <v>62</v>
      </c>
      <c r="B152" s="189" t="str">
        <f>MID(A153,4,2)</f>
        <v/>
      </c>
      <c r="C152" s="40"/>
      <c r="D152" s="190"/>
      <c r="E152" s="191"/>
      <c r="F152" s="190"/>
      <c r="G152" s="192"/>
      <c r="H152" s="190"/>
      <c r="I152" s="190"/>
      <c r="J152" s="190"/>
      <c r="K152" s="20"/>
      <c r="L152" s="193" t="s">
        <v>127</v>
      </c>
      <c r="M152" s="6"/>
      <c r="N152" s="6"/>
      <c r="O152" s="6"/>
      <c r="P152" s="20"/>
      <c r="Q152" s="20"/>
      <c r="R152" s="20"/>
      <c r="S152" s="20"/>
      <c r="T152" s="20"/>
    </row>
    <row r="153" spans="1:29" s="219" customFormat="1" ht="12.75" x14ac:dyDescent="0.2">
      <c r="A153" s="195">
        <v>8</v>
      </c>
      <c r="B153" s="41" t="s">
        <v>164</v>
      </c>
      <c r="C153" s="195"/>
      <c r="D153" s="41"/>
      <c r="E153" s="41"/>
      <c r="F153" s="41"/>
      <c r="G153" s="41"/>
      <c r="H153" s="41"/>
      <c r="I153" s="41"/>
      <c r="J153" s="41"/>
      <c r="K153" s="196"/>
      <c r="L153" s="16"/>
      <c r="M153" s="197" t="str">
        <f xml:space="preserve">  IF(R153="","",         R153)</f>
        <v>Havlík</v>
      </c>
      <c r="N153" s="198"/>
      <c r="O153" s="6"/>
      <c r="P153" s="20"/>
      <c r="Q153" s="20" t="s">
        <v>8</v>
      </c>
      <c r="R153" s="20" t="s">
        <v>129</v>
      </c>
      <c r="S153" s="20" t="s">
        <v>145</v>
      </c>
      <c r="T153" s="20" t="s">
        <v>147</v>
      </c>
    </row>
    <row r="154" spans="1:29" s="219" customFormat="1" x14ac:dyDescent="0.2">
      <c r="A154" s="195">
        <v>8</v>
      </c>
      <c r="B154" s="190"/>
      <c r="C154" s="40"/>
      <c r="D154" s="190"/>
      <c r="E154" s="190"/>
      <c r="F154" s="190"/>
      <c r="G154" s="190"/>
      <c r="H154" s="190"/>
      <c r="I154" s="190"/>
      <c r="J154" s="190"/>
      <c r="K154" s="20"/>
      <c r="L154" s="14"/>
      <c r="M154" s="14" t="str">
        <f>IF(R154="","",R154)</f>
        <v>Chvátal P.</v>
      </c>
      <c r="N154" s="14" t="str">
        <f>IF(R155="","",R155)</f>
        <v>Chvátal J.</v>
      </c>
      <c r="O154" s="14"/>
      <c r="P154" s="20"/>
      <c r="Q154" s="20" t="s">
        <v>131</v>
      </c>
      <c r="R154" s="20" t="s">
        <v>132</v>
      </c>
      <c r="S154" s="20" t="s">
        <v>152</v>
      </c>
      <c r="T154" s="20" t="s">
        <v>154</v>
      </c>
    </row>
    <row r="155" spans="1:29" s="219" customFormat="1" x14ac:dyDescent="0.2">
      <c r="A155" s="195">
        <v>8</v>
      </c>
      <c r="B155" s="190"/>
      <c r="C155" s="40"/>
      <c r="D155" s="190"/>
      <c r="E155" s="190"/>
      <c r="F155" s="190"/>
      <c r="G155" s="190"/>
      <c r="H155" s="190"/>
      <c r="I155" s="190"/>
      <c r="J155" s="190"/>
      <c r="K155" s="20"/>
      <c r="L155" s="14"/>
      <c r="M155" s="14" t="str">
        <f>IF(R156="","",R156)</f>
        <v>Zejda V.</v>
      </c>
      <c r="N155" s="14" t="str">
        <f>IF(R157="","",R157)</f>
        <v xml:space="preserve">Plachý </v>
      </c>
      <c r="O155" s="14"/>
      <c r="P155" s="190"/>
      <c r="Q155" s="20" t="s">
        <v>131</v>
      </c>
      <c r="R155" s="20" t="s">
        <v>154</v>
      </c>
      <c r="S155" s="20"/>
      <c r="T155" s="20"/>
      <c r="AC155" s="41"/>
    </row>
    <row r="156" spans="1:29" s="219" customFormat="1" x14ac:dyDescent="0.2">
      <c r="A156" s="40">
        <v>8</v>
      </c>
      <c r="B156" s="190"/>
      <c r="C156" s="40"/>
      <c r="D156" s="190"/>
      <c r="E156" s="190"/>
      <c r="F156" s="190"/>
      <c r="G156" s="190"/>
      <c r="H156" s="190"/>
      <c r="I156" s="190"/>
      <c r="J156" s="190"/>
      <c r="K156" s="20"/>
      <c r="L156" s="14"/>
      <c r="M156" s="14"/>
      <c r="N156" s="14"/>
      <c r="O156" s="202"/>
      <c r="P156" s="203"/>
      <c r="Q156" s="20" t="s">
        <v>131</v>
      </c>
      <c r="R156" s="20" t="s">
        <v>138</v>
      </c>
      <c r="S156" s="20"/>
      <c r="T156" s="20"/>
    </row>
    <row r="157" spans="1:29" s="219" customFormat="1" ht="12.75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190"/>
      <c r="K157" s="20"/>
      <c r="L157" s="16" t="str">
        <f>IF(R160="","",R160)</f>
        <v>Švarc</v>
      </c>
      <c r="M157" s="204" t="str">
        <f>IF(R159="","",R159)</f>
        <v>Bastl P.</v>
      </c>
      <c r="N157" s="198"/>
      <c r="O157" s="20" t="str">
        <f>IF(R158="","",R158)</f>
        <v>Kelbler M.</v>
      </c>
      <c r="P157" s="203"/>
      <c r="Q157" s="20" t="s">
        <v>131</v>
      </c>
      <c r="R157" s="20" t="s">
        <v>139</v>
      </c>
      <c r="S157" s="20"/>
      <c r="T157" s="20"/>
    </row>
    <row r="158" spans="1:29" s="219" customFormat="1" ht="12.75" customHeight="1" thickBot="1" x14ac:dyDescent="0.25">
      <c r="A158" s="205" t="s">
        <v>140</v>
      </c>
      <c r="B158" s="206" t="s">
        <v>84</v>
      </c>
      <c r="C158" s="205" t="s">
        <v>85</v>
      </c>
      <c r="D158" s="205" t="s">
        <v>141</v>
      </c>
      <c r="E158" s="205">
        <v>0</v>
      </c>
      <c r="F158" s="205" t="s">
        <v>14</v>
      </c>
      <c r="G158" s="205" t="s">
        <v>90</v>
      </c>
      <c r="H158" s="205" t="s">
        <v>10</v>
      </c>
      <c r="I158" s="40"/>
      <c r="J158" s="190"/>
      <c r="K158" s="20"/>
      <c r="L158" s="16" t="str">
        <f>IF(R163="","",R163)</f>
        <v>Kříž B.</v>
      </c>
      <c r="M158" s="204" t="str">
        <f>IF(R162="","",R162)</f>
        <v>Jánský</v>
      </c>
      <c r="N158" s="198"/>
      <c r="O158" s="20" t="str">
        <f>IF(R161="","",R161)</f>
        <v>Bastl J.</v>
      </c>
      <c r="P158" s="20"/>
      <c r="Q158" s="20" t="s">
        <v>142</v>
      </c>
      <c r="R158" s="20" t="s">
        <v>143</v>
      </c>
      <c r="S158" s="20"/>
      <c r="T158" s="20"/>
    </row>
    <row r="159" spans="1:29" ht="12.75" customHeight="1" thickTop="1" x14ac:dyDescent="0.2">
      <c r="A159" s="207" t="s">
        <v>65</v>
      </c>
      <c r="B159" s="208"/>
      <c r="C159" s="207"/>
      <c r="D159" s="207"/>
      <c r="E159" s="207"/>
      <c r="F159" s="207"/>
      <c r="G159" s="209"/>
      <c r="H159" s="207"/>
      <c r="I159" s="40"/>
      <c r="L159" s="16" t="str">
        <f>IF(R166="","",R166)</f>
        <v>Vávrů</v>
      </c>
      <c r="M159" s="204" t="str">
        <f>IF(R165="","",R165)</f>
        <v>Kříž M.</v>
      </c>
      <c r="N159" s="198"/>
      <c r="O159" s="20" t="str">
        <f>IF(R164="","",R164)</f>
        <v>Nehyba</v>
      </c>
      <c r="Q159" s="20" t="s">
        <v>144</v>
      </c>
      <c r="R159" s="20" t="s">
        <v>145</v>
      </c>
      <c r="V159" s="20"/>
    </row>
    <row r="160" spans="1:29" ht="12.75" customHeight="1" x14ac:dyDescent="0.2">
      <c r="A160" s="210" t="s">
        <v>66</v>
      </c>
      <c r="B160" s="211"/>
      <c r="C160" s="210"/>
      <c r="D160" s="210"/>
      <c r="E160" s="210"/>
      <c r="F160" s="210"/>
      <c r="G160" s="212"/>
      <c r="H160" s="210"/>
      <c r="I160" s="40"/>
      <c r="J160" s="190"/>
      <c r="L160" s="20"/>
      <c r="Q160" s="20" t="s">
        <v>146</v>
      </c>
      <c r="R160" s="20" t="s">
        <v>147</v>
      </c>
      <c r="V160" s="20"/>
    </row>
    <row r="161" spans="1:22" ht="12.75" customHeight="1" x14ac:dyDescent="0.2">
      <c r="A161" s="210" t="s">
        <v>67</v>
      </c>
      <c r="B161" s="211"/>
      <c r="C161" s="210"/>
      <c r="D161" s="210"/>
      <c r="E161" s="210"/>
      <c r="F161" s="210"/>
      <c r="G161" s="212"/>
      <c r="H161" s="210"/>
      <c r="I161" s="40"/>
      <c r="J161" s="40"/>
      <c r="L161" s="193" t="s">
        <v>148</v>
      </c>
      <c r="M161" s="213" t="s">
        <v>3</v>
      </c>
      <c r="N161" s="214" t="s">
        <v>4</v>
      </c>
      <c r="Q161" s="20" t="s">
        <v>142</v>
      </c>
      <c r="R161" s="20" t="s">
        <v>149</v>
      </c>
      <c r="V161" s="20"/>
    </row>
    <row r="162" spans="1:22" ht="12.75" customHeight="1" x14ac:dyDescent="0.2">
      <c r="A162" s="210" t="s">
        <v>68</v>
      </c>
      <c r="B162" s="211"/>
      <c r="C162" s="210"/>
      <c r="D162" s="210"/>
      <c r="E162" s="210"/>
      <c r="F162" s="210"/>
      <c r="G162" s="212"/>
      <c r="H162" s="210"/>
      <c r="I162" s="40"/>
      <c r="J162" s="40"/>
      <c r="M162" s="215" t="str">
        <f>IF(S153="","",S153)</f>
        <v>Bastl P.</v>
      </c>
      <c r="N162" s="215" t="str">
        <f>IF(T153="","",T153)</f>
        <v>Švarc</v>
      </c>
      <c r="O162" s="216"/>
      <c r="Q162" s="20" t="s">
        <v>144</v>
      </c>
      <c r="R162" s="20" t="s">
        <v>150</v>
      </c>
      <c r="V162" s="20"/>
    </row>
    <row r="163" spans="1:22" ht="12.75" customHeight="1" x14ac:dyDescent="0.2">
      <c r="A163" s="210" t="s">
        <v>69</v>
      </c>
      <c r="B163" s="211"/>
      <c r="C163" s="210"/>
      <c r="D163" s="210"/>
      <c r="E163" s="210"/>
      <c r="F163" s="210"/>
      <c r="G163" s="212"/>
      <c r="H163" s="210"/>
      <c r="I163" s="40"/>
      <c r="J163" s="40"/>
      <c r="M163" s="215" t="str">
        <f t="shared" ref="M163:N169" si="8">IF(S154="","",S154)</f>
        <v>Nehyba</v>
      </c>
      <c r="N163" s="215" t="str">
        <f t="shared" si="8"/>
        <v>Chvátal J.</v>
      </c>
      <c r="O163" s="216"/>
      <c r="Q163" s="20" t="s">
        <v>146</v>
      </c>
      <c r="R163" s="20" t="s">
        <v>151</v>
      </c>
      <c r="V163" s="20"/>
    </row>
    <row r="164" spans="1:22" ht="12.75" customHeight="1" x14ac:dyDescent="0.2">
      <c r="A164" s="210" t="s">
        <v>70</v>
      </c>
      <c r="B164" s="211"/>
      <c r="C164" s="210"/>
      <c r="D164" s="210"/>
      <c r="E164" s="210"/>
      <c r="F164" s="210"/>
      <c r="G164" s="212"/>
      <c r="H164" s="210"/>
      <c r="I164" s="40"/>
      <c r="J164" s="40"/>
      <c r="M164" s="215" t="str">
        <f t="shared" si="8"/>
        <v/>
      </c>
      <c r="N164" s="215" t="str">
        <f t="shared" si="8"/>
        <v/>
      </c>
      <c r="O164" s="6"/>
      <c r="Q164" s="20" t="s">
        <v>142</v>
      </c>
      <c r="R164" s="20" t="s">
        <v>152</v>
      </c>
      <c r="V164" s="20"/>
    </row>
    <row r="165" spans="1:22" x14ac:dyDescent="0.2">
      <c r="A165" s="210" t="s">
        <v>71</v>
      </c>
      <c r="B165" s="211"/>
      <c r="C165" s="210"/>
      <c r="D165" s="210"/>
      <c r="E165" s="210"/>
      <c r="F165" s="210"/>
      <c r="G165" s="212"/>
      <c r="H165" s="210"/>
      <c r="I165" s="40"/>
      <c r="J165" s="40"/>
      <c r="M165" s="215" t="str">
        <f t="shared" si="8"/>
        <v/>
      </c>
      <c r="N165" s="215" t="str">
        <f t="shared" si="8"/>
        <v/>
      </c>
      <c r="O165" s="216"/>
      <c r="Q165" s="20" t="s">
        <v>144</v>
      </c>
      <c r="R165" s="20" t="s">
        <v>135</v>
      </c>
      <c r="V165" s="20"/>
    </row>
    <row r="166" spans="1:22" x14ac:dyDescent="0.2">
      <c r="A166" s="210" t="s">
        <v>72</v>
      </c>
      <c r="B166" s="211"/>
      <c r="C166" s="210"/>
      <c r="D166" s="210"/>
      <c r="E166" s="210"/>
      <c r="F166" s="210"/>
      <c r="G166" s="212"/>
      <c r="H166" s="210"/>
      <c r="I166" s="40"/>
      <c r="J166" s="40"/>
      <c r="L166" s="20"/>
      <c r="M166" s="215" t="str">
        <f t="shared" si="8"/>
        <v/>
      </c>
      <c r="N166" s="215" t="str">
        <f t="shared" si="8"/>
        <v/>
      </c>
      <c r="O166" s="6"/>
      <c r="Q166" s="20" t="s">
        <v>146</v>
      </c>
      <c r="R166" s="20" t="s">
        <v>153</v>
      </c>
      <c r="V166" s="20"/>
    </row>
    <row r="167" spans="1:22" x14ac:dyDescent="0.2">
      <c r="A167" s="20"/>
      <c r="C167" s="20"/>
      <c r="H167" s="217"/>
      <c r="J167" s="40"/>
      <c r="L167" s="20"/>
      <c r="M167" s="215" t="str">
        <f t="shared" si="8"/>
        <v/>
      </c>
      <c r="N167" s="215" t="str">
        <f t="shared" si="8"/>
        <v/>
      </c>
      <c r="O167" s="7"/>
      <c r="V167" s="20"/>
    </row>
    <row r="168" spans="1:22" x14ac:dyDescent="0.2">
      <c r="A168" s="20"/>
      <c r="C168" s="20"/>
      <c r="J168" s="40"/>
      <c r="L168" s="20"/>
      <c r="M168" s="215" t="str">
        <f t="shared" si="8"/>
        <v/>
      </c>
      <c r="N168" s="215" t="str">
        <f t="shared" si="8"/>
        <v/>
      </c>
      <c r="O168" s="6"/>
      <c r="V168" s="20"/>
    </row>
    <row r="169" spans="1:22" x14ac:dyDescent="0.2">
      <c r="A169" s="20"/>
      <c r="C169" s="20"/>
      <c r="J169" s="40"/>
      <c r="L169" s="20"/>
      <c r="M169" s="215" t="str">
        <f t="shared" si="8"/>
        <v/>
      </c>
      <c r="N169" s="215" t="str">
        <f t="shared" si="8"/>
        <v/>
      </c>
      <c r="O169" s="6"/>
      <c r="V169" s="20"/>
    </row>
    <row r="170" spans="1:22" x14ac:dyDescent="0.2">
      <c r="A170" s="20"/>
      <c r="C170" s="20"/>
      <c r="L170" s="20"/>
      <c r="V170" s="20"/>
    </row>
    <row r="171" spans="1:22" x14ac:dyDescent="0.2">
      <c r="A171" s="51" t="s">
        <v>62</v>
      </c>
      <c r="B171" s="189" t="str">
        <f>MID(A172,4,2)</f>
        <v/>
      </c>
      <c r="C171" s="40"/>
      <c r="D171" s="190"/>
      <c r="E171" s="191"/>
      <c r="F171" s="190"/>
      <c r="G171" s="192"/>
      <c r="H171" s="190"/>
      <c r="I171" s="190"/>
      <c r="J171" s="190"/>
      <c r="L171" s="193" t="s">
        <v>127</v>
      </c>
      <c r="M171" s="6"/>
      <c r="N171" s="6"/>
      <c r="O171" s="6"/>
      <c r="V171" s="20"/>
    </row>
    <row r="172" spans="1:22" ht="12.75" x14ac:dyDescent="0.2">
      <c r="A172" s="195">
        <v>9</v>
      </c>
      <c r="B172" s="41" t="s">
        <v>165</v>
      </c>
      <c r="C172" s="195"/>
      <c r="D172" s="41"/>
      <c r="E172" s="41"/>
      <c r="F172" s="41"/>
      <c r="G172" s="41"/>
      <c r="H172" s="41"/>
      <c r="I172" s="41"/>
      <c r="J172" s="41"/>
      <c r="K172" s="196"/>
      <c r="M172" s="197" t="str">
        <f xml:space="preserve">  IF(R172="","",         R172)</f>
        <v>Havlík</v>
      </c>
      <c r="N172" s="198"/>
      <c r="O172" s="6"/>
      <c r="Q172" s="20" t="s">
        <v>8</v>
      </c>
      <c r="R172" s="20" t="s">
        <v>129</v>
      </c>
      <c r="S172" s="20" t="s">
        <v>150</v>
      </c>
      <c r="T172" s="20" t="s">
        <v>147</v>
      </c>
      <c r="V172" s="20"/>
    </row>
    <row r="173" spans="1:22" x14ac:dyDescent="0.2">
      <c r="A173" s="195">
        <v>9</v>
      </c>
      <c r="B173" s="190"/>
      <c r="C173" s="40"/>
      <c r="D173" s="190"/>
      <c r="E173" s="190"/>
      <c r="F173" s="190"/>
      <c r="G173" s="190"/>
      <c r="H173" s="190"/>
      <c r="I173" s="190"/>
      <c r="J173" s="190"/>
      <c r="L173" s="14"/>
      <c r="M173" s="14" t="str">
        <f>IF(R173="","",R173)</f>
        <v>Chvátal P.</v>
      </c>
      <c r="N173" s="20" t="s">
        <v>135</v>
      </c>
      <c r="O173" s="14"/>
      <c r="Q173" s="20" t="s">
        <v>131</v>
      </c>
      <c r="R173" s="20" t="s">
        <v>132</v>
      </c>
      <c r="S173" s="20" t="s">
        <v>145</v>
      </c>
      <c r="T173" s="20" t="s">
        <v>139</v>
      </c>
      <c r="V173" s="20"/>
    </row>
    <row r="174" spans="1:22" x14ac:dyDescent="0.2">
      <c r="A174" s="195">
        <v>9</v>
      </c>
      <c r="B174" s="190"/>
      <c r="C174" s="40"/>
      <c r="D174" s="190"/>
      <c r="E174" s="190"/>
      <c r="F174" s="190"/>
      <c r="G174" s="190"/>
      <c r="H174" s="190"/>
      <c r="I174" s="190"/>
      <c r="J174" s="190"/>
      <c r="L174" s="14"/>
      <c r="M174" s="14" t="str">
        <f>IF(R175="","",R175)</f>
        <v>Zejda V.</v>
      </c>
      <c r="N174" s="14" t="str">
        <f>IF(R176="","",R176)</f>
        <v xml:space="preserve">Plachý </v>
      </c>
      <c r="O174" s="14"/>
      <c r="P174" s="190"/>
      <c r="Q174" s="20" t="s">
        <v>131</v>
      </c>
      <c r="R174" s="20" t="s">
        <v>160</v>
      </c>
      <c r="S174" s="20" t="s">
        <v>147</v>
      </c>
      <c r="T174" s="20" t="s">
        <v>143</v>
      </c>
      <c r="V174" s="20"/>
    </row>
    <row r="175" spans="1:22" x14ac:dyDescent="0.2">
      <c r="A175" s="195">
        <v>9</v>
      </c>
      <c r="B175" s="190"/>
      <c r="C175" s="40"/>
      <c r="D175" s="190"/>
      <c r="E175" s="190"/>
      <c r="F175" s="190"/>
      <c r="G175" s="190"/>
      <c r="H175" s="190"/>
      <c r="I175" s="190"/>
      <c r="J175" s="190"/>
      <c r="L175" s="14"/>
      <c r="M175" s="14"/>
      <c r="N175" s="14"/>
      <c r="O175" s="202"/>
      <c r="P175" s="203"/>
      <c r="Q175" s="20" t="s">
        <v>131</v>
      </c>
      <c r="R175" s="20" t="s">
        <v>138</v>
      </c>
      <c r="S175" s="20" t="s">
        <v>160</v>
      </c>
      <c r="T175" s="20" t="s">
        <v>154</v>
      </c>
      <c r="V175" s="20"/>
    </row>
    <row r="176" spans="1:22" ht="12.75" x14ac:dyDescent="0.2">
      <c r="A176" s="20"/>
      <c r="C176" s="20"/>
      <c r="J176" s="190"/>
      <c r="L176" s="16" t="str">
        <f>IF(R179="","",R179)</f>
        <v>Švarc</v>
      </c>
      <c r="M176" s="204" t="str">
        <f>IF(R178="","",R178)</f>
        <v>Bastl P.</v>
      </c>
      <c r="N176" s="198"/>
      <c r="O176" s="20" t="str">
        <f>IF(R177="","",R177)</f>
        <v>Kelbler M.</v>
      </c>
      <c r="P176" s="203"/>
      <c r="Q176" s="20" t="s">
        <v>131</v>
      </c>
      <c r="R176" s="20" t="s">
        <v>139</v>
      </c>
      <c r="V176" s="20"/>
    </row>
    <row r="177" spans="1:23" ht="13.5" thickBot="1" x14ac:dyDescent="0.25">
      <c r="A177" s="205" t="s">
        <v>140</v>
      </c>
      <c r="B177" s="206" t="s">
        <v>84</v>
      </c>
      <c r="C177" s="205" t="s">
        <v>85</v>
      </c>
      <c r="D177" s="205" t="s">
        <v>141</v>
      </c>
      <c r="E177" s="205">
        <v>0</v>
      </c>
      <c r="F177" s="205" t="s">
        <v>14</v>
      </c>
      <c r="G177" s="205" t="s">
        <v>90</v>
      </c>
      <c r="H177" s="205" t="s">
        <v>10</v>
      </c>
      <c r="I177" s="40"/>
      <c r="J177" s="190"/>
      <c r="L177" s="16" t="str">
        <f>IF(R182="","",R182)</f>
        <v>Kříž B.</v>
      </c>
      <c r="M177" s="204" t="str">
        <f>IF(R181="","",R181)</f>
        <v>Jánský</v>
      </c>
      <c r="N177" s="198"/>
      <c r="O177" s="20" t="str">
        <f>IF(R180="","",R180)</f>
        <v>Bastl J.</v>
      </c>
      <c r="Q177" s="20" t="s">
        <v>142</v>
      </c>
      <c r="R177" s="20" t="s">
        <v>143</v>
      </c>
      <c r="V177" s="20"/>
    </row>
    <row r="178" spans="1:23" ht="13.5" thickTop="1" x14ac:dyDescent="0.2">
      <c r="A178" s="207" t="s">
        <v>65</v>
      </c>
      <c r="B178" s="208"/>
      <c r="C178" s="207"/>
      <c r="D178" s="207"/>
      <c r="E178" s="207"/>
      <c r="F178" s="207"/>
      <c r="G178" s="209"/>
      <c r="H178" s="207"/>
      <c r="I178" s="40"/>
      <c r="L178" s="14" t="str">
        <f>IF(R185="","",R185)</f>
        <v>Chvátal J.</v>
      </c>
      <c r="M178" s="204" t="s">
        <v>153</v>
      </c>
      <c r="N178" s="198"/>
      <c r="O178" s="20" t="str">
        <f>IF(R183="","",R183)</f>
        <v>Nehyba</v>
      </c>
      <c r="Q178" s="20" t="s">
        <v>144</v>
      </c>
      <c r="R178" s="20" t="s">
        <v>145</v>
      </c>
      <c r="V178" s="20"/>
    </row>
    <row r="179" spans="1:23" x14ac:dyDescent="0.2">
      <c r="A179" s="210" t="s">
        <v>66</v>
      </c>
      <c r="B179" s="211"/>
      <c r="C179" s="210"/>
      <c r="D179" s="210"/>
      <c r="E179" s="210"/>
      <c r="F179" s="210"/>
      <c r="G179" s="212"/>
      <c r="H179" s="210"/>
      <c r="I179" s="40"/>
      <c r="J179" s="190"/>
      <c r="L179" s="20"/>
      <c r="Q179" s="20" t="s">
        <v>146</v>
      </c>
      <c r="R179" s="20" t="s">
        <v>147</v>
      </c>
      <c r="V179" s="20"/>
    </row>
    <row r="180" spans="1:23" x14ac:dyDescent="0.2">
      <c r="A180" s="210" t="s">
        <v>67</v>
      </c>
      <c r="B180" s="211"/>
      <c r="C180" s="210"/>
      <c r="D180" s="210"/>
      <c r="E180" s="210"/>
      <c r="F180" s="210"/>
      <c r="G180" s="212"/>
      <c r="H180" s="210"/>
      <c r="I180" s="40"/>
      <c r="J180" s="40"/>
      <c r="L180" s="193" t="s">
        <v>148</v>
      </c>
      <c r="M180" s="213" t="s">
        <v>3</v>
      </c>
      <c r="N180" s="214" t="s">
        <v>4</v>
      </c>
      <c r="Q180" s="20" t="s">
        <v>142</v>
      </c>
      <c r="R180" s="20" t="s">
        <v>149</v>
      </c>
      <c r="V180" s="20"/>
    </row>
    <row r="181" spans="1:23" x14ac:dyDescent="0.2">
      <c r="A181" s="210" t="s">
        <v>68</v>
      </c>
      <c r="B181" s="211"/>
      <c r="C181" s="210"/>
      <c r="D181" s="210"/>
      <c r="E181" s="210"/>
      <c r="F181" s="210"/>
      <c r="G181" s="212"/>
      <c r="H181" s="210"/>
      <c r="I181" s="40"/>
      <c r="J181" s="40"/>
      <c r="M181" s="215" t="str">
        <f>IF(S172="","",S172)</f>
        <v>Jánský</v>
      </c>
      <c r="N181" s="215" t="str">
        <f>IF(T172="","",T172)</f>
        <v>Švarc</v>
      </c>
      <c r="O181" s="216"/>
      <c r="Q181" s="20" t="s">
        <v>144</v>
      </c>
      <c r="R181" s="20" t="s">
        <v>150</v>
      </c>
      <c r="V181" s="20"/>
    </row>
    <row r="182" spans="1:23" s="219" customFormat="1" x14ac:dyDescent="0.2">
      <c r="A182" s="210" t="s">
        <v>69</v>
      </c>
      <c r="B182" s="211"/>
      <c r="C182" s="210"/>
      <c r="D182" s="210"/>
      <c r="E182" s="210"/>
      <c r="F182" s="210"/>
      <c r="G182" s="212"/>
      <c r="H182" s="210"/>
      <c r="I182" s="40"/>
      <c r="J182" s="40"/>
      <c r="K182" s="20"/>
      <c r="L182" s="16"/>
      <c r="M182" s="215" t="str">
        <f t="shared" ref="M182:N188" si="9">IF(S173="","",S173)</f>
        <v>Bastl P.</v>
      </c>
      <c r="N182" s="215" t="str">
        <f t="shared" si="9"/>
        <v xml:space="preserve">Plachý </v>
      </c>
      <c r="O182" s="216"/>
      <c r="P182" s="20"/>
      <c r="Q182" s="20" t="s">
        <v>146</v>
      </c>
      <c r="R182" s="20" t="s">
        <v>151</v>
      </c>
      <c r="S182" s="20"/>
      <c r="T182" s="20"/>
    </row>
    <row r="183" spans="1:23" s="219" customFormat="1" x14ac:dyDescent="0.2">
      <c r="A183" s="210" t="s">
        <v>70</v>
      </c>
      <c r="B183" s="211"/>
      <c r="C183" s="210"/>
      <c r="D183" s="210"/>
      <c r="E183" s="210"/>
      <c r="F183" s="210"/>
      <c r="G183" s="212"/>
      <c r="H183" s="210"/>
      <c r="I183" s="40"/>
      <c r="J183" s="40"/>
      <c r="K183" s="20"/>
      <c r="L183" s="16"/>
      <c r="M183" s="215" t="str">
        <f t="shared" si="9"/>
        <v>Švarc</v>
      </c>
      <c r="N183" s="215" t="str">
        <f t="shared" si="9"/>
        <v>Kelbler M.</v>
      </c>
      <c r="O183" s="6"/>
      <c r="P183" s="20"/>
      <c r="Q183" s="20" t="s">
        <v>142</v>
      </c>
      <c r="R183" s="20" t="s">
        <v>152</v>
      </c>
      <c r="S183" s="20"/>
      <c r="T183" s="20"/>
    </row>
    <row r="184" spans="1:23" s="219" customFormat="1" x14ac:dyDescent="0.2">
      <c r="A184" s="210" t="s">
        <v>71</v>
      </c>
      <c r="B184" s="211"/>
      <c r="C184" s="210"/>
      <c r="D184" s="210"/>
      <c r="E184" s="210"/>
      <c r="F184" s="210"/>
      <c r="G184" s="212"/>
      <c r="H184" s="210"/>
      <c r="I184" s="40"/>
      <c r="J184" s="40"/>
      <c r="K184" s="20"/>
      <c r="L184" s="16"/>
      <c r="M184" s="215" t="str">
        <f t="shared" si="9"/>
        <v>Kříž. M</v>
      </c>
      <c r="N184" s="215" t="str">
        <f t="shared" si="9"/>
        <v>Chvátal J.</v>
      </c>
      <c r="O184" s="216"/>
      <c r="P184" s="20"/>
      <c r="Q184" s="20" t="s">
        <v>144</v>
      </c>
      <c r="R184" s="20" t="s">
        <v>153</v>
      </c>
      <c r="S184" s="20"/>
      <c r="T184" s="20"/>
    </row>
    <row r="185" spans="1:23" s="219" customFormat="1" x14ac:dyDescent="0.2">
      <c r="A185" s="210" t="s">
        <v>72</v>
      </c>
      <c r="B185" s="211"/>
      <c r="C185" s="210"/>
      <c r="D185" s="210"/>
      <c r="E185" s="210"/>
      <c r="F185" s="210"/>
      <c r="G185" s="212"/>
      <c r="H185" s="210"/>
      <c r="I185" s="40"/>
      <c r="J185" s="40"/>
      <c r="K185" s="20"/>
      <c r="L185" s="20"/>
      <c r="M185" s="215" t="str">
        <f t="shared" si="9"/>
        <v/>
      </c>
      <c r="N185" s="215" t="str">
        <f t="shared" si="9"/>
        <v/>
      </c>
      <c r="O185" s="6"/>
      <c r="P185" s="20"/>
      <c r="Q185" s="20" t="s">
        <v>146</v>
      </c>
      <c r="R185" s="20" t="s">
        <v>154</v>
      </c>
      <c r="S185" s="20"/>
      <c r="T185" s="20"/>
    </row>
    <row r="186" spans="1:23" s="219" customFormat="1" x14ac:dyDescent="0.2">
      <c r="A186" s="20"/>
      <c r="B186" s="20"/>
      <c r="C186" s="20"/>
      <c r="D186" s="20"/>
      <c r="E186" s="20"/>
      <c r="F186" s="20"/>
      <c r="G186" s="20"/>
      <c r="H186" s="217"/>
      <c r="I186" s="20"/>
      <c r="J186" s="40"/>
      <c r="K186" s="20"/>
      <c r="L186" s="20"/>
      <c r="M186" s="215" t="str">
        <f t="shared" si="9"/>
        <v/>
      </c>
      <c r="N186" s="215" t="str">
        <f t="shared" si="9"/>
        <v/>
      </c>
      <c r="O186" s="7"/>
      <c r="P186" s="20"/>
      <c r="Q186" s="20"/>
      <c r="R186" s="20"/>
      <c r="S186" s="20"/>
      <c r="T186" s="20"/>
    </row>
    <row r="187" spans="1:23" s="219" customFormat="1" x14ac:dyDescent="0.2">
      <c r="A187" s="20"/>
      <c r="B187" s="20"/>
      <c r="C187" s="20"/>
      <c r="D187" s="20"/>
      <c r="E187" s="20"/>
      <c r="F187" s="20"/>
      <c r="G187" s="20"/>
      <c r="H187" s="20"/>
      <c r="I187" s="20"/>
      <c r="J187" s="40"/>
      <c r="K187" s="20"/>
      <c r="L187" s="20"/>
      <c r="M187" s="215" t="str">
        <f t="shared" si="9"/>
        <v/>
      </c>
      <c r="N187" s="215" t="str">
        <f t="shared" si="9"/>
        <v/>
      </c>
      <c r="O187" s="6"/>
      <c r="P187" s="20"/>
      <c r="Q187" s="20"/>
      <c r="R187" s="20"/>
      <c r="S187" s="20"/>
      <c r="T187" s="20"/>
    </row>
    <row r="188" spans="1:23" s="219" customFormat="1" x14ac:dyDescent="0.2">
      <c r="A188" s="20"/>
      <c r="B188" s="20"/>
      <c r="C188" s="20"/>
      <c r="D188" s="20"/>
      <c r="E188" s="20"/>
      <c r="F188" s="20"/>
      <c r="G188" s="20"/>
      <c r="H188" s="20"/>
      <c r="I188" s="20"/>
      <c r="J188" s="40"/>
      <c r="K188" s="20"/>
      <c r="L188" s="20"/>
      <c r="M188" s="215" t="str">
        <f t="shared" si="9"/>
        <v/>
      </c>
      <c r="N188" s="215" t="str">
        <f t="shared" si="9"/>
        <v/>
      </c>
      <c r="O188" s="6"/>
      <c r="P188" s="20"/>
      <c r="Q188" s="20"/>
      <c r="R188" s="20"/>
      <c r="S188" s="20"/>
      <c r="T188" s="20"/>
    </row>
    <row r="189" spans="1:23" s="219" customFormat="1" x14ac:dyDescent="0.2"/>
    <row r="190" spans="1:23" s="219" customFormat="1" x14ac:dyDescent="0.2">
      <c r="A190" s="51" t="s">
        <v>62</v>
      </c>
      <c r="B190" s="189" t="str">
        <f>MID(A191,4,2)</f>
        <v/>
      </c>
      <c r="C190" s="40"/>
      <c r="D190" s="190"/>
      <c r="E190" s="191"/>
      <c r="F190" s="190"/>
      <c r="G190" s="192"/>
      <c r="H190" s="190"/>
      <c r="I190" s="190"/>
      <c r="J190" s="190"/>
      <c r="K190" s="20"/>
      <c r="L190" s="193" t="s">
        <v>127</v>
      </c>
      <c r="M190" s="6"/>
      <c r="N190" s="6"/>
      <c r="O190" s="6"/>
      <c r="P190" s="20"/>
      <c r="Q190" s="20"/>
      <c r="R190" s="20"/>
      <c r="S190" s="20"/>
      <c r="T190" s="20"/>
      <c r="U190" s="20"/>
      <c r="V190" s="20"/>
      <c r="W190" s="20"/>
    </row>
    <row r="191" spans="1:23" s="219" customFormat="1" ht="12.75" x14ac:dyDescent="0.2">
      <c r="A191" s="195">
        <v>10</v>
      </c>
      <c r="B191" s="41" t="s">
        <v>166</v>
      </c>
      <c r="C191" s="195"/>
      <c r="D191" s="41"/>
      <c r="E191" s="41"/>
      <c r="F191" s="41"/>
      <c r="G191" s="41"/>
      <c r="H191" s="41"/>
      <c r="I191" s="41"/>
      <c r="J191" s="41"/>
      <c r="K191" s="196"/>
      <c r="L191" s="16"/>
      <c r="M191" s="197" t="str">
        <f xml:space="preserve">  IF(R191="","",         R191)</f>
        <v>Havlík</v>
      </c>
      <c r="N191" s="198"/>
      <c r="O191" s="6"/>
      <c r="P191" s="20"/>
      <c r="Q191" s="20" t="s">
        <v>8</v>
      </c>
      <c r="R191" s="20" t="s">
        <v>129</v>
      </c>
      <c r="S191" s="20" t="s">
        <v>138</v>
      </c>
      <c r="T191" s="20" t="s">
        <v>147</v>
      </c>
      <c r="U191" s="20"/>
      <c r="V191" s="20"/>
      <c r="W191" s="20"/>
    </row>
    <row r="192" spans="1:23" s="219" customFormat="1" x14ac:dyDescent="0.2">
      <c r="A192" s="195">
        <v>10</v>
      </c>
      <c r="B192" s="190"/>
      <c r="C192" s="40"/>
      <c r="D192" s="190"/>
      <c r="E192" s="190"/>
      <c r="F192" s="190"/>
      <c r="G192" s="190"/>
      <c r="H192" s="190"/>
      <c r="I192" s="190"/>
      <c r="J192" s="190"/>
      <c r="K192" s="20"/>
      <c r="L192" s="14"/>
      <c r="M192" s="14" t="str">
        <f>IF(R192="","",R192)</f>
        <v>Chvátal P.</v>
      </c>
      <c r="N192" s="14" t="str">
        <f>IF(R193="","",R193)</f>
        <v>Kříž M.</v>
      </c>
      <c r="O192" s="14"/>
      <c r="P192" s="20"/>
      <c r="Q192" s="20" t="s">
        <v>131</v>
      </c>
      <c r="R192" s="20" t="s">
        <v>132</v>
      </c>
      <c r="S192" s="20" t="s">
        <v>138</v>
      </c>
      <c r="T192" s="20"/>
      <c r="U192" s="20"/>
      <c r="V192" s="20"/>
      <c r="W192" s="20"/>
    </row>
    <row r="193" spans="1:23" s="219" customFormat="1" x14ac:dyDescent="0.2">
      <c r="A193" s="195">
        <v>10</v>
      </c>
      <c r="B193" s="190"/>
      <c r="C193" s="40"/>
      <c r="D193" s="190"/>
      <c r="E193" s="190"/>
      <c r="F193" s="190"/>
      <c r="G193" s="190"/>
      <c r="H193" s="190"/>
      <c r="I193" s="190"/>
      <c r="J193" s="190"/>
      <c r="K193" s="20"/>
      <c r="L193" s="14"/>
      <c r="M193" s="14" t="str">
        <f>IF(R194="","",R194)</f>
        <v>Zejda V.</v>
      </c>
      <c r="N193" s="14" t="str">
        <f>IF(R195="","",R195)</f>
        <v xml:space="preserve">Plachý </v>
      </c>
      <c r="O193" s="14"/>
      <c r="P193" s="190"/>
      <c r="Q193" s="20" t="s">
        <v>131</v>
      </c>
      <c r="R193" s="20" t="s">
        <v>135</v>
      </c>
      <c r="S193" s="20" t="s">
        <v>145</v>
      </c>
      <c r="T193" s="20"/>
      <c r="U193" s="20"/>
      <c r="V193" s="20"/>
      <c r="W193" s="20"/>
    </row>
    <row r="194" spans="1:23" s="219" customFormat="1" x14ac:dyDescent="0.2">
      <c r="A194" s="195">
        <v>10</v>
      </c>
      <c r="B194" s="190"/>
      <c r="C194" s="40"/>
      <c r="D194" s="190"/>
      <c r="E194" s="190"/>
      <c r="F194" s="190"/>
      <c r="G194" s="190"/>
      <c r="H194" s="190"/>
      <c r="I194" s="190"/>
      <c r="J194" s="190"/>
      <c r="K194" s="20"/>
      <c r="L194" s="14"/>
      <c r="M194" s="14"/>
      <c r="N194" s="14"/>
      <c r="O194" s="202"/>
      <c r="P194" s="203"/>
      <c r="Q194" s="20" t="s">
        <v>131</v>
      </c>
      <c r="R194" s="20" t="s">
        <v>138</v>
      </c>
      <c r="S194" s="20" t="s">
        <v>145</v>
      </c>
      <c r="T194" s="20" t="s">
        <v>152</v>
      </c>
      <c r="U194" s="20"/>
      <c r="V194" s="20"/>
      <c r="W194" s="20"/>
    </row>
    <row r="195" spans="1:23" s="219" customFormat="1" ht="12.75" x14ac:dyDescent="0.2">
      <c r="A195" s="20"/>
      <c r="B195" s="20"/>
      <c r="C195" s="20"/>
      <c r="D195" s="20"/>
      <c r="E195" s="20"/>
      <c r="F195" s="20"/>
      <c r="G195" s="20"/>
      <c r="H195" s="20"/>
      <c r="I195" s="20"/>
      <c r="J195" s="190"/>
      <c r="K195" s="20"/>
      <c r="L195" s="16" t="str">
        <f>IF(R198="","",R198)</f>
        <v>Švarc</v>
      </c>
      <c r="M195" s="204" t="str">
        <f>IF(R197="","",R197)</f>
        <v>Bastl P.</v>
      </c>
      <c r="N195" s="198"/>
      <c r="O195" s="20" t="str">
        <f>IF(R196="","",R196)</f>
        <v>Kelbler M.</v>
      </c>
      <c r="P195" s="203"/>
      <c r="Q195" s="20" t="s">
        <v>131</v>
      </c>
      <c r="R195" s="20" t="s">
        <v>139</v>
      </c>
      <c r="S195" s="20" t="s">
        <v>153</v>
      </c>
      <c r="T195" s="20" t="s">
        <v>150</v>
      </c>
      <c r="U195" s="20"/>
      <c r="V195" s="20"/>
      <c r="W195" s="20"/>
    </row>
    <row r="196" spans="1:23" s="219" customFormat="1" ht="13.5" thickBot="1" x14ac:dyDescent="0.25">
      <c r="A196" s="205" t="s">
        <v>140</v>
      </c>
      <c r="B196" s="206" t="s">
        <v>84</v>
      </c>
      <c r="C196" s="205" t="s">
        <v>85</v>
      </c>
      <c r="D196" s="205" t="s">
        <v>141</v>
      </c>
      <c r="E196" s="205">
        <v>0</v>
      </c>
      <c r="F196" s="205" t="s">
        <v>14</v>
      </c>
      <c r="G196" s="205" t="s">
        <v>90</v>
      </c>
      <c r="H196" s="205" t="s">
        <v>10</v>
      </c>
      <c r="I196" s="40"/>
      <c r="J196" s="190"/>
      <c r="K196" s="20"/>
      <c r="L196" s="16" t="str">
        <f>IF(R201="","",R201)</f>
        <v>Nehyba</v>
      </c>
      <c r="M196" s="204" t="str">
        <f>IF(R200="","",R200)</f>
        <v>Jánský</v>
      </c>
      <c r="N196" s="198"/>
      <c r="O196" s="20" t="str">
        <f>IF(R199="","",R199)</f>
        <v>Bastl J.</v>
      </c>
      <c r="P196" s="20"/>
      <c r="Q196" s="20" t="s">
        <v>142</v>
      </c>
      <c r="R196" s="20" t="s">
        <v>143</v>
      </c>
      <c r="S196" s="20" t="s">
        <v>147</v>
      </c>
      <c r="T196" s="20" t="s">
        <v>139</v>
      </c>
      <c r="U196" s="20"/>
      <c r="V196" s="20"/>
      <c r="W196" s="20"/>
    </row>
    <row r="197" spans="1:23" s="219" customFormat="1" ht="13.5" thickTop="1" x14ac:dyDescent="0.2">
      <c r="A197" s="207" t="s">
        <v>65</v>
      </c>
      <c r="B197" s="208"/>
      <c r="C197" s="207"/>
      <c r="D197" s="207"/>
      <c r="E197" s="207"/>
      <c r="F197" s="207"/>
      <c r="G197" s="209"/>
      <c r="H197" s="207"/>
      <c r="I197" s="40"/>
      <c r="J197" s="20"/>
      <c r="K197" s="20"/>
      <c r="L197" s="16" t="str">
        <f>IF(R204="","",R204)</f>
        <v>Chvátal J.</v>
      </c>
      <c r="M197" s="204" t="str">
        <f>IF(R203="","",R203)</f>
        <v/>
      </c>
      <c r="N197" s="198"/>
      <c r="O197" s="20" t="str">
        <f>IF(R202="","",R202)</f>
        <v>Vávrů</v>
      </c>
      <c r="P197" s="20"/>
      <c r="Q197" s="20" t="s">
        <v>144</v>
      </c>
      <c r="R197" s="20" t="s">
        <v>145</v>
      </c>
      <c r="S197" s="20" t="s">
        <v>150</v>
      </c>
      <c r="T197" s="20" t="s">
        <v>152</v>
      </c>
      <c r="U197" s="20"/>
      <c r="V197" s="20"/>
      <c r="W197" s="20"/>
    </row>
    <row r="198" spans="1:23" s="219" customFormat="1" x14ac:dyDescent="0.2">
      <c r="A198" s="210" t="s">
        <v>66</v>
      </c>
      <c r="B198" s="211"/>
      <c r="C198" s="210"/>
      <c r="D198" s="210"/>
      <c r="E198" s="210"/>
      <c r="F198" s="210"/>
      <c r="G198" s="212"/>
      <c r="H198" s="210"/>
      <c r="I198" s="40"/>
      <c r="J198" s="190"/>
      <c r="K198" s="20"/>
      <c r="L198" s="20"/>
      <c r="M198" s="20"/>
      <c r="N198" s="20"/>
      <c r="O198" s="20"/>
      <c r="P198" s="20"/>
      <c r="Q198" s="20" t="s">
        <v>146</v>
      </c>
      <c r="R198" s="20" t="s">
        <v>147</v>
      </c>
      <c r="S198" s="20" t="s">
        <v>152</v>
      </c>
      <c r="T198" s="20" t="s">
        <v>138</v>
      </c>
      <c r="U198" s="20"/>
      <c r="V198" s="20"/>
      <c r="W198" s="20"/>
    </row>
    <row r="199" spans="1:23" s="219" customFormat="1" x14ac:dyDescent="0.2">
      <c r="A199" s="210" t="s">
        <v>67</v>
      </c>
      <c r="B199" s="211"/>
      <c r="C199" s="210"/>
      <c r="D199" s="210"/>
      <c r="E199" s="210"/>
      <c r="F199" s="210"/>
      <c r="G199" s="212"/>
      <c r="H199" s="210"/>
      <c r="I199" s="40"/>
      <c r="J199" s="40"/>
      <c r="K199" s="20"/>
      <c r="L199" s="193" t="s">
        <v>148</v>
      </c>
      <c r="M199" s="213" t="s">
        <v>3</v>
      </c>
      <c r="N199" s="214" t="s">
        <v>4</v>
      </c>
      <c r="O199" s="20"/>
      <c r="P199" s="20"/>
      <c r="Q199" s="20" t="s">
        <v>142</v>
      </c>
      <c r="R199" s="20" t="s">
        <v>149</v>
      </c>
      <c r="S199" s="20"/>
      <c r="T199" s="20"/>
      <c r="U199" s="20"/>
      <c r="V199" s="20"/>
      <c r="W199" s="20"/>
    </row>
    <row r="200" spans="1:23" s="219" customFormat="1" x14ac:dyDescent="0.2">
      <c r="A200" s="210" t="s">
        <v>68</v>
      </c>
      <c r="B200" s="211"/>
      <c r="C200" s="210"/>
      <c r="D200" s="210"/>
      <c r="E200" s="210"/>
      <c r="F200" s="210"/>
      <c r="G200" s="212"/>
      <c r="H200" s="210"/>
      <c r="I200" s="40"/>
      <c r="J200" s="40"/>
      <c r="K200" s="20"/>
      <c r="L200" s="16"/>
      <c r="M200" s="215" t="str">
        <f>IF(S191="","",S191)</f>
        <v>Zejda V.</v>
      </c>
      <c r="N200" s="215" t="str">
        <f>IF(T191="","",T191)</f>
        <v>Švarc</v>
      </c>
      <c r="O200" s="216"/>
      <c r="P200" s="20"/>
      <c r="Q200" s="20" t="s">
        <v>144</v>
      </c>
      <c r="R200" s="20" t="s">
        <v>150</v>
      </c>
      <c r="S200" s="20"/>
      <c r="T200" s="20"/>
      <c r="U200" s="20"/>
      <c r="V200" s="20"/>
      <c r="W200" s="20"/>
    </row>
    <row r="201" spans="1:23" s="219" customFormat="1" x14ac:dyDescent="0.2">
      <c r="A201" s="210" t="s">
        <v>69</v>
      </c>
      <c r="B201" s="211"/>
      <c r="C201" s="210"/>
      <c r="D201" s="210"/>
      <c r="E201" s="210"/>
      <c r="F201" s="210"/>
      <c r="G201" s="212"/>
      <c r="H201" s="210"/>
      <c r="I201" s="40"/>
      <c r="J201" s="40"/>
      <c r="K201" s="20"/>
      <c r="L201" s="16"/>
      <c r="M201" s="215" t="str">
        <f t="shared" ref="M201:N207" si="10">IF(S192="","",S192)</f>
        <v>Zejda V.</v>
      </c>
      <c r="N201" s="215" t="str">
        <f t="shared" si="10"/>
        <v/>
      </c>
      <c r="O201" s="216"/>
      <c r="P201" s="20"/>
      <c r="Q201" s="20" t="s">
        <v>146</v>
      </c>
      <c r="R201" s="20" t="s">
        <v>152</v>
      </c>
      <c r="S201" s="20"/>
      <c r="T201" s="20"/>
    </row>
    <row r="202" spans="1:23" s="219" customFormat="1" x14ac:dyDescent="0.2">
      <c r="A202" s="210" t="s">
        <v>70</v>
      </c>
      <c r="B202" s="211"/>
      <c r="C202" s="210"/>
      <c r="D202" s="210"/>
      <c r="E202" s="210"/>
      <c r="F202" s="210"/>
      <c r="G202" s="212"/>
      <c r="H202" s="210"/>
      <c r="I202" s="40"/>
      <c r="J202" s="40"/>
      <c r="K202" s="20"/>
      <c r="L202" s="16"/>
      <c r="M202" s="215" t="str">
        <f t="shared" si="10"/>
        <v>Bastl P.</v>
      </c>
      <c r="N202" s="215" t="str">
        <f t="shared" si="10"/>
        <v/>
      </c>
      <c r="O202" s="6"/>
      <c r="P202" s="20"/>
      <c r="Q202" s="20" t="s">
        <v>142</v>
      </c>
      <c r="R202" s="20" t="s">
        <v>153</v>
      </c>
      <c r="S202" s="20"/>
      <c r="T202" s="20"/>
    </row>
    <row r="203" spans="1:23" s="219" customFormat="1" x14ac:dyDescent="0.2">
      <c r="A203" s="210" t="s">
        <v>71</v>
      </c>
      <c r="B203" s="211"/>
      <c r="C203" s="210"/>
      <c r="D203" s="210"/>
      <c r="E203" s="210"/>
      <c r="F203" s="210"/>
      <c r="G203" s="212"/>
      <c r="H203" s="210"/>
      <c r="I203" s="40"/>
      <c r="J203" s="40"/>
      <c r="K203" s="20"/>
      <c r="L203" s="16"/>
      <c r="M203" s="215" t="str">
        <f t="shared" si="10"/>
        <v>Bastl P.</v>
      </c>
      <c r="N203" s="215" t="str">
        <f t="shared" si="10"/>
        <v>Nehyba</v>
      </c>
      <c r="O203" s="216"/>
      <c r="P203" s="20"/>
      <c r="Q203" s="20" t="s">
        <v>144</v>
      </c>
      <c r="R203" s="20"/>
      <c r="S203" s="20"/>
      <c r="T203" s="20"/>
    </row>
    <row r="204" spans="1:23" x14ac:dyDescent="0.2">
      <c r="A204" s="210" t="s">
        <v>72</v>
      </c>
      <c r="B204" s="211"/>
      <c r="C204" s="210"/>
      <c r="D204" s="210"/>
      <c r="E204" s="210"/>
      <c r="F204" s="210"/>
      <c r="G204" s="212"/>
      <c r="H204" s="210"/>
      <c r="I204" s="40"/>
      <c r="J204" s="40"/>
      <c r="L204" s="20"/>
      <c r="M204" s="215" t="str">
        <f t="shared" si="10"/>
        <v>Vávrů</v>
      </c>
      <c r="N204" s="215" t="str">
        <f t="shared" si="10"/>
        <v>Jánský</v>
      </c>
      <c r="O204" s="6"/>
      <c r="Q204" s="20" t="s">
        <v>146</v>
      </c>
      <c r="R204" s="20" t="s">
        <v>154</v>
      </c>
      <c r="U204" s="219"/>
      <c r="V204" s="219"/>
      <c r="W204" s="219"/>
    </row>
    <row r="205" spans="1:23" x14ac:dyDescent="0.2">
      <c r="A205" s="20"/>
      <c r="C205" s="20"/>
      <c r="H205" s="217"/>
      <c r="J205" s="40"/>
      <c r="L205" s="20"/>
      <c r="M205" s="215" t="str">
        <f t="shared" si="10"/>
        <v>Švarc</v>
      </c>
      <c r="N205" s="215" t="str">
        <f t="shared" si="10"/>
        <v xml:space="preserve">Plachý </v>
      </c>
      <c r="O205" s="7"/>
      <c r="U205" s="219"/>
      <c r="V205" s="219"/>
      <c r="W205" s="219"/>
    </row>
    <row r="206" spans="1:23" x14ac:dyDescent="0.2">
      <c r="A206" s="20"/>
      <c r="C206" s="20"/>
      <c r="J206" s="40"/>
      <c r="L206" s="20"/>
      <c r="M206" s="215" t="str">
        <f t="shared" si="10"/>
        <v>Jánský</v>
      </c>
      <c r="N206" s="215" t="str">
        <f t="shared" si="10"/>
        <v>Nehyba</v>
      </c>
      <c r="O206" s="6"/>
      <c r="U206" s="219"/>
      <c r="V206" s="219"/>
      <c r="W206" s="219"/>
    </row>
    <row r="207" spans="1:23" x14ac:dyDescent="0.2">
      <c r="A207" s="20"/>
      <c r="C207" s="20"/>
      <c r="J207" s="40"/>
      <c r="L207" s="20"/>
      <c r="M207" s="215" t="str">
        <f t="shared" si="10"/>
        <v>Nehyba</v>
      </c>
      <c r="N207" s="215" t="str">
        <f t="shared" si="10"/>
        <v>Zejda V.</v>
      </c>
      <c r="O207" s="6"/>
      <c r="U207" s="219"/>
      <c r="V207" s="219"/>
      <c r="W207" s="219"/>
    </row>
    <row r="208" spans="1:23" x14ac:dyDescent="0.2">
      <c r="A208" s="20"/>
      <c r="C208" s="20"/>
      <c r="L208" s="20"/>
      <c r="V208" s="20"/>
    </row>
    <row r="209" spans="1:23" x14ac:dyDescent="0.2">
      <c r="A209" s="51" t="s">
        <v>62</v>
      </c>
      <c r="B209" s="189" t="str">
        <f>MID(A210,4,2)</f>
        <v/>
      </c>
      <c r="C209" s="40"/>
      <c r="D209" s="190"/>
      <c r="E209" s="191"/>
      <c r="F209" s="190"/>
      <c r="G209" s="192"/>
      <c r="H209" s="190"/>
      <c r="I209" s="190"/>
      <c r="J209" s="190"/>
      <c r="L209" s="193" t="s">
        <v>127</v>
      </c>
      <c r="M209" s="6"/>
      <c r="N209" s="6"/>
      <c r="O209" s="6"/>
      <c r="V209" s="20"/>
    </row>
    <row r="210" spans="1:23" ht="12.75" x14ac:dyDescent="0.2">
      <c r="A210" s="195">
        <v>11</v>
      </c>
      <c r="B210" s="41" t="s">
        <v>167</v>
      </c>
      <c r="C210" s="195"/>
      <c r="D210" s="41"/>
      <c r="E210" s="41"/>
      <c r="F210" s="41"/>
      <c r="G210" s="41"/>
      <c r="H210" s="41"/>
      <c r="I210" s="41"/>
      <c r="J210" s="41"/>
      <c r="K210" s="196"/>
      <c r="M210" s="197" t="str">
        <f xml:space="preserve">  IF(R210="","",         R210)</f>
        <v>Havlík</v>
      </c>
      <c r="N210" s="198"/>
      <c r="O210" s="6"/>
      <c r="Q210" s="20" t="s">
        <v>8</v>
      </c>
      <c r="R210" s="20" t="s">
        <v>129</v>
      </c>
      <c r="S210" s="20" t="s">
        <v>138</v>
      </c>
      <c r="V210" s="20"/>
    </row>
    <row r="211" spans="1:23" x14ac:dyDescent="0.2">
      <c r="A211" s="195">
        <v>11</v>
      </c>
      <c r="B211" s="190"/>
      <c r="C211" s="40"/>
      <c r="D211" s="190"/>
      <c r="E211" s="190"/>
      <c r="F211" s="190"/>
      <c r="G211" s="190"/>
      <c r="H211" s="190"/>
      <c r="I211" s="190"/>
      <c r="J211" s="190"/>
      <c r="L211" s="14"/>
      <c r="M211" s="14" t="str">
        <f>IF(R211="","",R211)</f>
        <v>Chvátal P.</v>
      </c>
      <c r="N211" s="14" t="str">
        <f>IF(R212="","",R212)</f>
        <v>Kříž M.</v>
      </c>
      <c r="O211" s="14"/>
      <c r="Q211" s="20" t="s">
        <v>131</v>
      </c>
      <c r="R211" s="20" t="s">
        <v>132</v>
      </c>
      <c r="S211" s="20" t="s">
        <v>153</v>
      </c>
      <c r="T211" s="20" t="s">
        <v>154</v>
      </c>
      <c r="V211" s="20"/>
    </row>
    <row r="212" spans="1:23" s="7" customFormat="1" x14ac:dyDescent="0.2">
      <c r="A212" s="195">
        <v>11</v>
      </c>
      <c r="B212" s="190"/>
      <c r="C212" s="40"/>
      <c r="D212" s="190"/>
      <c r="E212" s="190"/>
      <c r="F212" s="190"/>
      <c r="G212" s="190"/>
      <c r="H212" s="190"/>
      <c r="I212" s="190"/>
      <c r="J212" s="190"/>
      <c r="K212" s="20"/>
      <c r="L212" s="14"/>
      <c r="M212" s="14" t="str">
        <f>IF(R213="","",R213)</f>
        <v>Zejda V.</v>
      </c>
      <c r="N212" s="14" t="str">
        <f>IF(R214="","",R214)</f>
        <v xml:space="preserve">Plachý </v>
      </c>
      <c r="O212" s="14"/>
      <c r="P212" s="190"/>
      <c r="Q212" s="20" t="s">
        <v>131</v>
      </c>
      <c r="R212" s="20" t="s">
        <v>135</v>
      </c>
      <c r="S212" s="20" t="s">
        <v>153</v>
      </c>
      <c r="T212" s="20" t="s">
        <v>168</v>
      </c>
      <c r="U212" s="20"/>
      <c r="V212" s="20"/>
      <c r="W212" s="20"/>
    </row>
    <row r="213" spans="1:23" x14ac:dyDescent="0.2">
      <c r="A213" s="195">
        <v>11</v>
      </c>
      <c r="B213" s="190"/>
      <c r="C213" s="40"/>
      <c r="D213" s="190"/>
      <c r="E213" s="190"/>
      <c r="F213" s="190"/>
      <c r="G213" s="190"/>
      <c r="H213" s="190"/>
      <c r="I213" s="190"/>
      <c r="J213" s="190"/>
      <c r="L213" s="14"/>
      <c r="M213" s="14"/>
      <c r="N213" s="14"/>
      <c r="O213" s="202"/>
      <c r="P213" s="203"/>
      <c r="Q213" s="20" t="s">
        <v>131</v>
      </c>
      <c r="R213" s="20" t="s">
        <v>138</v>
      </c>
      <c r="S213" s="20" t="s">
        <v>135</v>
      </c>
      <c r="T213" s="20" t="s">
        <v>132</v>
      </c>
      <c r="V213" s="20"/>
    </row>
    <row r="214" spans="1:23" ht="12.75" x14ac:dyDescent="0.2">
      <c r="A214" s="20"/>
      <c r="C214" s="20"/>
      <c r="J214" s="190"/>
      <c r="L214" s="16" t="str">
        <f>IF(R217="","",R217)</f>
        <v>Švarc</v>
      </c>
      <c r="M214" s="204" t="str">
        <f>IF(R216="","",R216)</f>
        <v>Bastl P.</v>
      </c>
      <c r="N214" s="198"/>
      <c r="O214" s="20" t="str">
        <f>IF(R215="","",R215)</f>
        <v>Kelbler M.</v>
      </c>
      <c r="P214" s="203"/>
      <c r="Q214" s="20" t="s">
        <v>131</v>
      </c>
      <c r="R214" s="20" t="s">
        <v>139</v>
      </c>
      <c r="S214" s="20" t="s">
        <v>147</v>
      </c>
      <c r="T214" s="20" t="s">
        <v>145</v>
      </c>
      <c r="V214" s="20"/>
    </row>
    <row r="215" spans="1:23" ht="13.5" thickBot="1" x14ac:dyDescent="0.25">
      <c r="A215" s="205" t="s">
        <v>140</v>
      </c>
      <c r="B215" s="206" t="s">
        <v>84</v>
      </c>
      <c r="C215" s="205" t="s">
        <v>85</v>
      </c>
      <c r="D215" s="205" t="s">
        <v>141</v>
      </c>
      <c r="E215" s="205">
        <v>0</v>
      </c>
      <c r="F215" s="205" t="s">
        <v>14</v>
      </c>
      <c r="G215" s="205" t="s">
        <v>90</v>
      </c>
      <c r="H215" s="205" t="s">
        <v>10</v>
      </c>
      <c r="I215" s="40"/>
      <c r="J215" s="190"/>
      <c r="L215" s="16" t="str">
        <f>IF(R220="","",R220)</f>
        <v>Kříž B.</v>
      </c>
      <c r="M215" s="204" t="str">
        <f>IF(R219="","",R219)</f>
        <v>Jánský</v>
      </c>
      <c r="N215" s="198"/>
      <c r="O215" s="20" t="str">
        <f>IF(R218="","",R218)</f>
        <v>Bastl J.</v>
      </c>
      <c r="Q215" s="20" t="s">
        <v>142</v>
      </c>
      <c r="R215" s="20" t="s">
        <v>143</v>
      </c>
      <c r="S215" s="20" t="s">
        <v>153</v>
      </c>
      <c r="T215" s="20" t="s">
        <v>154</v>
      </c>
      <c r="V215" s="20"/>
    </row>
    <row r="216" spans="1:23" ht="13.5" thickTop="1" x14ac:dyDescent="0.2">
      <c r="A216" s="207" t="s">
        <v>65</v>
      </c>
      <c r="B216" s="208"/>
      <c r="C216" s="207"/>
      <c r="D216" s="207"/>
      <c r="E216" s="207"/>
      <c r="F216" s="207"/>
      <c r="G216" s="209"/>
      <c r="H216" s="207"/>
      <c r="I216" s="40"/>
      <c r="L216" s="16" t="str">
        <f>IF(R223="","",R223)</f>
        <v>Nehyba</v>
      </c>
      <c r="M216" s="204" t="str">
        <f>IF(R222="","",R222)</f>
        <v>Chvátal J.</v>
      </c>
      <c r="N216" s="198"/>
      <c r="O216" s="20" t="str">
        <f>IF(R221="","",R221)</f>
        <v>Vávrů</v>
      </c>
      <c r="Q216" s="20" t="s">
        <v>144</v>
      </c>
      <c r="R216" s="20" t="s">
        <v>145</v>
      </c>
      <c r="S216" s="20" t="s">
        <v>169</v>
      </c>
      <c r="T216" s="20" t="s">
        <v>147</v>
      </c>
      <c r="V216" s="20"/>
    </row>
    <row r="217" spans="1:23" x14ac:dyDescent="0.2">
      <c r="A217" s="210" t="s">
        <v>66</v>
      </c>
      <c r="B217" s="211"/>
      <c r="C217" s="210"/>
      <c r="D217" s="210"/>
      <c r="E217" s="210"/>
      <c r="F217" s="210"/>
      <c r="G217" s="212"/>
      <c r="H217" s="210"/>
      <c r="I217" s="40"/>
      <c r="J217" s="190"/>
      <c r="L217" s="20"/>
      <c r="Q217" s="20" t="s">
        <v>146</v>
      </c>
      <c r="R217" s="20" t="s">
        <v>147</v>
      </c>
      <c r="S217" s="20" t="s">
        <v>153</v>
      </c>
      <c r="T217" s="20" t="s">
        <v>154</v>
      </c>
      <c r="V217" s="20"/>
    </row>
    <row r="218" spans="1:23" x14ac:dyDescent="0.2">
      <c r="A218" s="210" t="s">
        <v>67</v>
      </c>
      <c r="B218" s="211"/>
      <c r="C218" s="210"/>
      <c r="D218" s="210"/>
      <c r="E218" s="210"/>
      <c r="F218" s="210"/>
      <c r="G218" s="212"/>
      <c r="H218" s="210"/>
      <c r="I218" s="40"/>
      <c r="J218" s="40"/>
      <c r="L218" s="193" t="s">
        <v>148</v>
      </c>
      <c r="M218" s="213" t="s">
        <v>3</v>
      </c>
      <c r="N218" s="214" t="s">
        <v>4</v>
      </c>
      <c r="Q218" s="20" t="s">
        <v>142</v>
      </c>
      <c r="R218" s="20" t="s">
        <v>149</v>
      </c>
      <c r="S218" s="20" t="s">
        <v>154</v>
      </c>
      <c r="T218" s="20" t="s">
        <v>147</v>
      </c>
      <c r="V218" s="20"/>
    </row>
    <row r="219" spans="1:23" x14ac:dyDescent="0.2">
      <c r="A219" s="210" t="s">
        <v>68</v>
      </c>
      <c r="B219" s="211"/>
      <c r="C219" s="210"/>
      <c r="D219" s="210"/>
      <c r="E219" s="210"/>
      <c r="F219" s="210"/>
      <c r="G219" s="212"/>
      <c r="H219" s="210"/>
      <c r="I219" s="40"/>
      <c r="J219" s="40"/>
      <c r="M219" s="215" t="str">
        <f>IF(S210="","",S210)</f>
        <v>Zejda V.</v>
      </c>
      <c r="N219" s="215" t="str">
        <f>IF(T210="","",T210)</f>
        <v/>
      </c>
      <c r="O219" s="216"/>
      <c r="Q219" s="20" t="s">
        <v>144</v>
      </c>
      <c r="R219" s="20" t="s">
        <v>150</v>
      </c>
      <c r="S219" s="20" t="s">
        <v>147</v>
      </c>
      <c r="T219" s="20" t="s">
        <v>145</v>
      </c>
      <c r="V219" s="20"/>
    </row>
    <row r="220" spans="1:23" x14ac:dyDescent="0.2">
      <c r="A220" s="210" t="s">
        <v>69</v>
      </c>
      <c r="B220" s="211"/>
      <c r="C220" s="210"/>
      <c r="D220" s="210"/>
      <c r="E220" s="210"/>
      <c r="F220" s="210"/>
      <c r="G220" s="212"/>
      <c r="H220" s="210"/>
      <c r="I220" s="40"/>
      <c r="J220" s="40"/>
      <c r="M220" s="215" t="str">
        <f t="shared" ref="M220:N226" si="11">IF(S211="","",S211)</f>
        <v>Vávrů</v>
      </c>
      <c r="N220" s="215" t="str">
        <f t="shared" si="11"/>
        <v>Chvátal J.</v>
      </c>
      <c r="O220" s="216"/>
      <c r="Q220" s="20" t="s">
        <v>146</v>
      </c>
      <c r="R220" s="20" t="s">
        <v>151</v>
      </c>
      <c r="U220" s="219"/>
      <c r="V220" s="219"/>
      <c r="W220" s="219"/>
    </row>
    <row r="221" spans="1:23" x14ac:dyDescent="0.2">
      <c r="A221" s="210" t="s">
        <v>70</v>
      </c>
      <c r="B221" s="211"/>
      <c r="C221" s="210"/>
      <c r="D221" s="210"/>
      <c r="E221" s="210"/>
      <c r="F221" s="210"/>
      <c r="G221" s="212"/>
      <c r="H221" s="210"/>
      <c r="I221" s="40"/>
      <c r="J221" s="40"/>
      <c r="M221" s="215" t="str">
        <f t="shared" si="11"/>
        <v>Vávrů</v>
      </c>
      <c r="N221" s="215" t="str">
        <f t="shared" si="11"/>
        <v xml:space="preserve">Nehyba </v>
      </c>
      <c r="O221" s="6"/>
      <c r="Q221" s="20" t="s">
        <v>142</v>
      </c>
      <c r="R221" s="20" t="s">
        <v>153</v>
      </c>
      <c r="U221" s="219"/>
      <c r="V221" s="219"/>
      <c r="W221" s="219"/>
    </row>
    <row r="222" spans="1:23" x14ac:dyDescent="0.2">
      <c r="A222" s="210" t="s">
        <v>71</v>
      </c>
      <c r="B222" s="211"/>
      <c r="C222" s="210"/>
      <c r="D222" s="210"/>
      <c r="E222" s="210"/>
      <c r="F222" s="210"/>
      <c r="G222" s="212"/>
      <c r="H222" s="210"/>
      <c r="I222" s="40"/>
      <c r="J222" s="40"/>
      <c r="M222" s="215" t="str">
        <f t="shared" si="11"/>
        <v>Kříž M.</v>
      </c>
      <c r="N222" s="215" t="str">
        <f t="shared" si="11"/>
        <v>Chvátal P.</v>
      </c>
      <c r="O222" s="216"/>
      <c r="Q222" s="20" t="s">
        <v>144</v>
      </c>
      <c r="R222" s="20" t="s">
        <v>154</v>
      </c>
      <c r="U222" s="219"/>
      <c r="V222" s="219"/>
      <c r="W222" s="219"/>
    </row>
    <row r="223" spans="1:23" x14ac:dyDescent="0.2">
      <c r="A223" s="210" t="s">
        <v>72</v>
      </c>
      <c r="B223" s="211"/>
      <c r="C223" s="210"/>
      <c r="D223" s="210"/>
      <c r="E223" s="210"/>
      <c r="F223" s="210"/>
      <c r="G223" s="212"/>
      <c r="H223" s="210"/>
      <c r="I223" s="40"/>
      <c r="J223" s="40"/>
      <c r="L223" s="20"/>
      <c r="M223" s="215" t="str">
        <f t="shared" si="11"/>
        <v>Švarc</v>
      </c>
      <c r="N223" s="215" t="str">
        <f t="shared" si="11"/>
        <v>Bastl P.</v>
      </c>
      <c r="O223" s="6"/>
      <c r="Q223" s="20" t="s">
        <v>146</v>
      </c>
      <c r="R223" s="20" t="s">
        <v>152</v>
      </c>
      <c r="U223" s="219"/>
      <c r="V223" s="219"/>
      <c r="W223" s="219"/>
    </row>
    <row r="224" spans="1:23" x14ac:dyDescent="0.2">
      <c r="A224" s="20"/>
      <c r="C224" s="20"/>
      <c r="H224" s="217"/>
      <c r="J224" s="40"/>
      <c r="L224" s="20"/>
      <c r="M224" s="215" t="str">
        <f t="shared" si="11"/>
        <v>Vávrů</v>
      </c>
      <c r="N224" s="215" t="str">
        <f t="shared" si="11"/>
        <v>Chvátal J.</v>
      </c>
      <c r="O224" s="7"/>
      <c r="U224" s="219"/>
      <c r="V224" s="219"/>
      <c r="W224" s="219"/>
    </row>
    <row r="225" spans="1:23" x14ac:dyDescent="0.2">
      <c r="A225" s="20"/>
      <c r="C225" s="20"/>
      <c r="J225" s="40"/>
      <c r="L225" s="20"/>
      <c r="M225" s="215" t="str">
        <f t="shared" si="11"/>
        <v>Plachý</v>
      </c>
      <c r="N225" s="215" t="str">
        <f t="shared" si="11"/>
        <v>Švarc</v>
      </c>
      <c r="O225" s="6"/>
      <c r="U225" s="219"/>
      <c r="V225" s="219"/>
      <c r="W225" s="219"/>
    </row>
    <row r="226" spans="1:23" x14ac:dyDescent="0.2">
      <c r="A226" s="20"/>
      <c r="C226" s="20"/>
      <c r="J226" s="40"/>
      <c r="L226" s="20"/>
      <c r="M226" s="215" t="str">
        <f t="shared" si="11"/>
        <v>Vávrů</v>
      </c>
      <c r="N226" s="215" t="str">
        <f t="shared" si="11"/>
        <v>Chvátal J.</v>
      </c>
      <c r="O226" s="6"/>
      <c r="U226" s="219"/>
      <c r="V226" s="219"/>
      <c r="W226" s="219"/>
    </row>
    <row r="227" spans="1:23" x14ac:dyDescent="0.2">
      <c r="A227" s="20"/>
      <c r="C227" s="20"/>
      <c r="L227" s="20"/>
      <c r="V227" s="20"/>
    </row>
    <row r="228" spans="1:23" x14ac:dyDescent="0.2">
      <c r="A228" s="51" t="s">
        <v>62</v>
      </c>
      <c r="B228" s="189" t="str">
        <f>MID(A229,4,2)</f>
        <v/>
      </c>
      <c r="C228" s="40"/>
      <c r="D228" s="190"/>
      <c r="E228" s="191"/>
      <c r="F228" s="190"/>
      <c r="G228" s="192"/>
      <c r="H228" s="190"/>
      <c r="I228" s="190"/>
      <c r="J228" s="190"/>
      <c r="L228" s="193" t="s">
        <v>127</v>
      </c>
      <c r="M228" s="6"/>
      <c r="N228" s="6"/>
      <c r="O228" s="6"/>
      <c r="V228" s="20"/>
    </row>
    <row r="229" spans="1:23" ht="12.75" x14ac:dyDescent="0.2">
      <c r="A229" s="195">
        <v>12</v>
      </c>
      <c r="B229" s="41" t="s">
        <v>170</v>
      </c>
      <c r="C229" s="195"/>
      <c r="D229" s="41"/>
      <c r="E229" s="41"/>
      <c r="F229" s="41"/>
      <c r="G229" s="41"/>
      <c r="H229" s="41"/>
      <c r="I229" s="41"/>
      <c r="J229" s="41"/>
      <c r="K229" s="196"/>
      <c r="M229" s="197" t="str">
        <f xml:space="preserve">  IF(R229="","",         R229)</f>
        <v>Havlík</v>
      </c>
      <c r="N229" s="198"/>
      <c r="O229" s="6"/>
      <c r="Q229" s="20" t="s">
        <v>8</v>
      </c>
      <c r="R229" s="20" t="s">
        <v>129</v>
      </c>
      <c r="S229" s="20" t="s">
        <v>145</v>
      </c>
      <c r="T229" s="20" t="s">
        <v>149</v>
      </c>
      <c r="V229" s="20"/>
    </row>
    <row r="230" spans="1:23" x14ac:dyDescent="0.2">
      <c r="A230" s="195">
        <v>12</v>
      </c>
      <c r="B230" s="190"/>
      <c r="C230" s="40"/>
      <c r="D230" s="190"/>
      <c r="E230" s="190"/>
      <c r="F230" s="190"/>
      <c r="G230" s="190"/>
      <c r="H230" s="190"/>
      <c r="I230" s="190"/>
      <c r="J230" s="190"/>
      <c r="L230" s="14"/>
      <c r="M230" s="14" t="str">
        <f>IF(R230="","",R230)</f>
        <v>Chvátal P.</v>
      </c>
      <c r="N230" s="14" t="str">
        <f>IF(R231="","",R231)</f>
        <v>Chvátal J.</v>
      </c>
      <c r="O230" s="14"/>
      <c r="Q230" s="20" t="s">
        <v>131</v>
      </c>
      <c r="R230" s="20" t="s">
        <v>132</v>
      </c>
      <c r="S230" s="20" t="s">
        <v>147</v>
      </c>
      <c r="T230" s="20" t="s">
        <v>138</v>
      </c>
      <c r="V230" s="20"/>
    </row>
    <row r="231" spans="1:23" x14ac:dyDescent="0.2">
      <c r="A231" s="195">
        <v>12</v>
      </c>
      <c r="B231" s="190"/>
      <c r="C231" s="40"/>
      <c r="D231" s="190"/>
      <c r="E231" s="190"/>
      <c r="F231" s="190"/>
      <c r="G231" s="190"/>
      <c r="H231" s="190"/>
      <c r="I231" s="190"/>
      <c r="J231" s="190"/>
      <c r="L231" s="14"/>
      <c r="M231" s="14" t="str">
        <f>IF(R232="","",R232)</f>
        <v>Zejda V.</v>
      </c>
      <c r="N231" s="14" t="str">
        <f>IF(R233="","",R233)</f>
        <v xml:space="preserve">Plachý </v>
      </c>
      <c r="O231" s="14"/>
      <c r="P231" s="190"/>
      <c r="Q231" s="20" t="s">
        <v>131</v>
      </c>
      <c r="R231" s="20" t="s">
        <v>154</v>
      </c>
      <c r="S231" s="20" t="s">
        <v>163</v>
      </c>
      <c r="T231" s="20" t="s">
        <v>135</v>
      </c>
      <c r="V231" s="20"/>
    </row>
    <row r="232" spans="1:23" x14ac:dyDescent="0.2">
      <c r="A232" s="195">
        <v>12</v>
      </c>
      <c r="B232" s="190"/>
      <c r="C232" s="40"/>
      <c r="D232" s="190"/>
      <c r="E232" s="190"/>
      <c r="F232" s="190"/>
      <c r="G232" s="190"/>
      <c r="H232" s="190"/>
      <c r="I232" s="190"/>
      <c r="J232" s="190"/>
      <c r="L232" s="14"/>
      <c r="M232" s="14"/>
      <c r="N232" s="14"/>
      <c r="O232" s="202"/>
      <c r="P232" s="203"/>
      <c r="Q232" s="20" t="s">
        <v>131</v>
      </c>
      <c r="R232" s="20" t="s">
        <v>138</v>
      </c>
      <c r="S232" s="20" t="s">
        <v>135</v>
      </c>
      <c r="T232" s="20" t="s">
        <v>138</v>
      </c>
      <c r="V232" s="20"/>
    </row>
    <row r="233" spans="1:23" ht="12.75" x14ac:dyDescent="0.2">
      <c r="A233" s="20"/>
      <c r="C233" s="20"/>
      <c r="J233" s="190"/>
      <c r="L233" s="16" t="str">
        <f>IF(R236="","",R236)</f>
        <v>Švarc</v>
      </c>
      <c r="M233" s="204" t="str">
        <f>IF(R235="","",R235)</f>
        <v>Bastl P.</v>
      </c>
      <c r="N233" s="198"/>
      <c r="O233" s="20" t="str">
        <f>IF(R234="","",R234)</f>
        <v>Kelbler M.</v>
      </c>
      <c r="P233" s="203"/>
      <c r="Q233" s="20" t="s">
        <v>131</v>
      </c>
      <c r="R233" s="20" t="s">
        <v>139</v>
      </c>
      <c r="S233" s="20" t="s">
        <v>154</v>
      </c>
      <c r="T233" s="20" t="s">
        <v>138</v>
      </c>
      <c r="V233" s="20"/>
    </row>
    <row r="234" spans="1:23" ht="13.5" thickBot="1" x14ac:dyDescent="0.25">
      <c r="A234" s="205" t="s">
        <v>140</v>
      </c>
      <c r="B234" s="206" t="s">
        <v>84</v>
      </c>
      <c r="C234" s="205" t="s">
        <v>85</v>
      </c>
      <c r="D234" s="205" t="s">
        <v>141</v>
      </c>
      <c r="E234" s="205">
        <v>0</v>
      </c>
      <c r="F234" s="205" t="s">
        <v>14</v>
      </c>
      <c r="G234" s="205" t="s">
        <v>90</v>
      </c>
      <c r="H234" s="205" t="s">
        <v>10</v>
      </c>
      <c r="I234" s="40"/>
      <c r="J234" s="190"/>
      <c r="L234" s="16" t="str">
        <f>IF(R239="","",R239)</f>
        <v>Kříž B.</v>
      </c>
      <c r="M234" s="204" t="str">
        <f>IF(R238="","",R238)</f>
        <v>Kříž M.</v>
      </c>
      <c r="N234" s="198"/>
      <c r="O234" s="20" t="str">
        <f>IF(R237="","",R237)</f>
        <v>Bastl J.</v>
      </c>
      <c r="Q234" s="20" t="s">
        <v>142</v>
      </c>
      <c r="R234" s="20" t="s">
        <v>143</v>
      </c>
      <c r="S234" s="20" t="s">
        <v>135</v>
      </c>
      <c r="T234" s="20" t="s">
        <v>143</v>
      </c>
      <c r="V234" s="20"/>
    </row>
    <row r="235" spans="1:23" ht="13.5" thickTop="1" x14ac:dyDescent="0.2">
      <c r="A235" s="207" t="s">
        <v>65</v>
      </c>
      <c r="B235" s="208"/>
      <c r="C235" s="207"/>
      <c r="D235" s="207"/>
      <c r="E235" s="207"/>
      <c r="F235" s="207"/>
      <c r="G235" s="209"/>
      <c r="H235" s="207"/>
      <c r="I235" s="40"/>
      <c r="L235" s="16" t="str">
        <f>IF(R242="","",R242)</f>
        <v>Krejčí</v>
      </c>
      <c r="M235" s="204" t="str">
        <f>IF(R241="","",R241)</f>
        <v/>
      </c>
      <c r="N235" s="198"/>
      <c r="O235" s="20" t="str">
        <f>IF(R240="","",R240)</f>
        <v>Vávrů</v>
      </c>
      <c r="Q235" s="20" t="s">
        <v>144</v>
      </c>
      <c r="R235" s="20" t="s">
        <v>145</v>
      </c>
      <c r="S235" s="20" t="s">
        <v>145</v>
      </c>
      <c r="T235" s="20" t="s">
        <v>139</v>
      </c>
      <c r="V235" s="20"/>
    </row>
    <row r="236" spans="1:23" x14ac:dyDescent="0.2">
      <c r="A236" s="210" t="s">
        <v>66</v>
      </c>
      <c r="B236" s="211"/>
      <c r="C236" s="210"/>
      <c r="D236" s="210"/>
      <c r="E236" s="210"/>
      <c r="F236" s="210"/>
      <c r="G236" s="212"/>
      <c r="H236" s="210"/>
      <c r="I236" s="40"/>
      <c r="J236" s="190"/>
      <c r="L236" s="20"/>
      <c r="Q236" s="20" t="s">
        <v>146</v>
      </c>
      <c r="R236" s="20" t="s">
        <v>147</v>
      </c>
      <c r="V236" s="20"/>
    </row>
    <row r="237" spans="1:23" x14ac:dyDescent="0.2">
      <c r="A237" s="210" t="s">
        <v>67</v>
      </c>
      <c r="B237" s="211"/>
      <c r="C237" s="210"/>
      <c r="D237" s="210"/>
      <c r="E237" s="210"/>
      <c r="F237" s="210"/>
      <c r="G237" s="212"/>
      <c r="H237" s="210"/>
      <c r="I237" s="40"/>
      <c r="J237" s="40"/>
      <c r="L237" s="193" t="s">
        <v>148</v>
      </c>
      <c r="M237" s="213" t="s">
        <v>3</v>
      </c>
      <c r="N237" s="214" t="s">
        <v>4</v>
      </c>
      <c r="Q237" s="20" t="s">
        <v>142</v>
      </c>
      <c r="R237" s="20" t="s">
        <v>149</v>
      </c>
      <c r="V237" s="20"/>
    </row>
    <row r="238" spans="1:23" x14ac:dyDescent="0.2">
      <c r="A238" s="210" t="s">
        <v>68</v>
      </c>
      <c r="B238" s="211"/>
      <c r="C238" s="210"/>
      <c r="D238" s="210"/>
      <c r="E238" s="210"/>
      <c r="F238" s="210"/>
      <c r="G238" s="212"/>
      <c r="H238" s="210"/>
      <c r="I238" s="40"/>
      <c r="J238" s="40"/>
      <c r="M238" s="215" t="str">
        <f>IF(S229="","",S229)</f>
        <v>Bastl P.</v>
      </c>
      <c r="N238" s="215" t="str">
        <f>IF(T229="","",T229)</f>
        <v>Bastl J.</v>
      </c>
      <c r="O238" s="216"/>
      <c r="Q238" s="20" t="s">
        <v>144</v>
      </c>
      <c r="R238" s="20" t="s">
        <v>135</v>
      </c>
      <c r="V238" s="20"/>
    </row>
    <row r="239" spans="1:23" x14ac:dyDescent="0.2">
      <c r="A239" s="210" t="s">
        <v>69</v>
      </c>
      <c r="B239" s="211"/>
      <c r="C239" s="210"/>
      <c r="D239" s="210"/>
      <c r="E239" s="210"/>
      <c r="F239" s="210"/>
      <c r="G239" s="212"/>
      <c r="H239" s="210"/>
      <c r="I239" s="40"/>
      <c r="J239" s="40"/>
      <c r="M239" s="215" t="str">
        <f t="shared" ref="M239:N245" si="12">IF(S230="","",S230)</f>
        <v>Švarc</v>
      </c>
      <c r="N239" s="215" t="str">
        <f t="shared" si="12"/>
        <v>Zejda V.</v>
      </c>
      <c r="O239" s="216"/>
      <c r="Q239" s="20" t="s">
        <v>146</v>
      </c>
      <c r="R239" s="20" t="s">
        <v>151</v>
      </c>
      <c r="U239" s="219"/>
      <c r="V239" s="219"/>
      <c r="W239" s="219"/>
    </row>
    <row r="240" spans="1:23" x14ac:dyDescent="0.2">
      <c r="A240" s="210" t="s">
        <v>70</v>
      </c>
      <c r="B240" s="211"/>
      <c r="C240" s="210"/>
      <c r="D240" s="210"/>
      <c r="E240" s="210"/>
      <c r="F240" s="210"/>
      <c r="G240" s="212"/>
      <c r="H240" s="210"/>
      <c r="I240" s="40"/>
      <c r="J240" s="40"/>
      <c r="M240" s="215" t="str">
        <f t="shared" si="12"/>
        <v>Krejčí</v>
      </c>
      <c r="N240" s="215" t="str">
        <f t="shared" si="12"/>
        <v>Kříž M.</v>
      </c>
      <c r="O240" s="6"/>
      <c r="Q240" s="20" t="s">
        <v>142</v>
      </c>
      <c r="R240" s="20" t="s">
        <v>153</v>
      </c>
      <c r="U240" s="219"/>
      <c r="V240" s="219"/>
      <c r="W240" s="219"/>
    </row>
    <row r="241" spans="1:23" x14ac:dyDescent="0.2">
      <c r="A241" s="210" t="s">
        <v>71</v>
      </c>
      <c r="B241" s="211"/>
      <c r="C241" s="210"/>
      <c r="D241" s="210"/>
      <c r="E241" s="210"/>
      <c r="F241" s="210"/>
      <c r="G241" s="212"/>
      <c r="H241" s="210"/>
      <c r="I241" s="40"/>
      <c r="J241" s="40"/>
      <c r="M241" s="215" t="str">
        <f t="shared" si="12"/>
        <v>Kříž M.</v>
      </c>
      <c r="N241" s="215" t="str">
        <f t="shared" si="12"/>
        <v>Zejda V.</v>
      </c>
      <c r="O241" s="216"/>
      <c r="Q241" s="20" t="s">
        <v>144</v>
      </c>
      <c r="U241" s="219"/>
      <c r="V241" s="219"/>
      <c r="W241" s="219"/>
    </row>
    <row r="242" spans="1:23" x14ac:dyDescent="0.2">
      <c r="A242" s="210" t="s">
        <v>72</v>
      </c>
      <c r="B242" s="211"/>
      <c r="C242" s="210"/>
      <c r="D242" s="210"/>
      <c r="E242" s="210"/>
      <c r="F242" s="210"/>
      <c r="G242" s="212"/>
      <c r="H242" s="210"/>
      <c r="I242" s="40"/>
      <c r="J242" s="40"/>
      <c r="L242" s="20"/>
      <c r="M242" s="215" t="str">
        <f t="shared" si="12"/>
        <v>Chvátal J.</v>
      </c>
      <c r="N242" s="215" t="str">
        <f t="shared" si="12"/>
        <v>Zejda V.</v>
      </c>
      <c r="O242" s="6"/>
      <c r="Q242" s="20" t="s">
        <v>146</v>
      </c>
      <c r="R242" s="20" t="s">
        <v>163</v>
      </c>
      <c r="U242" s="219"/>
      <c r="V242" s="219"/>
      <c r="W242" s="219"/>
    </row>
    <row r="243" spans="1:23" x14ac:dyDescent="0.2">
      <c r="A243" s="20"/>
      <c r="C243" s="20"/>
      <c r="H243" s="217"/>
      <c r="J243" s="40"/>
      <c r="L243" s="20"/>
      <c r="M243" s="215" t="str">
        <f t="shared" si="12"/>
        <v>Kříž M.</v>
      </c>
      <c r="N243" s="215" t="str">
        <f t="shared" si="12"/>
        <v>Kelbler M.</v>
      </c>
      <c r="O243" s="7"/>
      <c r="U243" s="219"/>
      <c r="V243" s="219"/>
      <c r="W243" s="219"/>
    </row>
    <row r="244" spans="1:23" x14ac:dyDescent="0.2">
      <c r="A244" s="20"/>
      <c r="C244" s="20"/>
      <c r="J244" s="40"/>
      <c r="L244" s="20"/>
      <c r="M244" s="215" t="str">
        <f t="shared" si="12"/>
        <v>Bastl P.</v>
      </c>
      <c r="N244" s="215" t="str">
        <f t="shared" si="12"/>
        <v xml:space="preserve">Plachý </v>
      </c>
      <c r="O244" s="6"/>
      <c r="U244" s="219"/>
      <c r="V244" s="219"/>
      <c r="W244" s="219"/>
    </row>
    <row r="245" spans="1:23" x14ac:dyDescent="0.2">
      <c r="A245" s="20"/>
      <c r="C245" s="20"/>
      <c r="J245" s="40"/>
      <c r="L245" s="20"/>
      <c r="M245" s="215" t="str">
        <f t="shared" si="12"/>
        <v/>
      </c>
      <c r="N245" s="215" t="str">
        <f t="shared" si="12"/>
        <v/>
      </c>
      <c r="O245" s="6"/>
      <c r="U245" s="219"/>
      <c r="V245" s="219"/>
      <c r="W245" s="219"/>
    </row>
    <row r="246" spans="1:23" x14ac:dyDescent="0.2">
      <c r="A246" s="20"/>
      <c r="C246" s="20"/>
      <c r="L246" s="20"/>
      <c r="V246" s="20"/>
    </row>
    <row r="247" spans="1:23" x14ac:dyDescent="0.2">
      <c r="A247" s="51" t="s">
        <v>62</v>
      </c>
      <c r="B247" s="189" t="str">
        <f>MID(A248,4,2)</f>
        <v/>
      </c>
      <c r="C247" s="40"/>
      <c r="D247" s="190"/>
      <c r="E247" s="191"/>
      <c r="F247" s="190"/>
      <c r="G247" s="192"/>
      <c r="H247" s="190"/>
      <c r="I247" s="190"/>
      <c r="J247" s="190"/>
      <c r="L247" s="193" t="s">
        <v>127</v>
      </c>
      <c r="M247" s="6"/>
      <c r="N247" s="6"/>
      <c r="O247" s="6"/>
      <c r="V247" s="20"/>
    </row>
    <row r="248" spans="1:23" ht="12.75" x14ac:dyDescent="0.2">
      <c r="A248" s="195">
        <v>13</v>
      </c>
      <c r="B248" s="41" t="s">
        <v>171</v>
      </c>
      <c r="C248" s="195"/>
      <c r="D248" s="41"/>
      <c r="E248" s="41"/>
      <c r="F248" s="41"/>
      <c r="G248" s="41"/>
      <c r="H248" s="41"/>
      <c r="I248" s="41"/>
      <c r="J248" s="41"/>
      <c r="K248" s="196"/>
      <c r="M248" s="197" t="str">
        <f xml:space="preserve">  IF(R248="","",         R248)</f>
        <v>Havlík</v>
      </c>
      <c r="N248" s="198"/>
      <c r="O248" s="6"/>
      <c r="Q248" s="20" t="s">
        <v>8</v>
      </c>
      <c r="R248" s="20" t="s">
        <v>129</v>
      </c>
      <c r="S248" s="20" t="s">
        <v>143</v>
      </c>
      <c r="T248" s="20" t="s">
        <v>154</v>
      </c>
      <c r="V248" s="20"/>
    </row>
    <row r="249" spans="1:23" x14ac:dyDescent="0.2">
      <c r="A249" s="195">
        <v>13</v>
      </c>
      <c r="C249" s="40"/>
      <c r="D249" s="190"/>
      <c r="E249" s="190"/>
      <c r="F249" s="190"/>
      <c r="G249" s="190"/>
      <c r="H249" s="190"/>
      <c r="I249" s="190"/>
      <c r="J249" s="190"/>
      <c r="L249" s="14"/>
      <c r="M249" s="14" t="str">
        <f>IF(R249="","",R249)</f>
        <v>Chvátal P.</v>
      </c>
      <c r="N249" s="14" t="str">
        <f>IF(R250="","",R250)</f>
        <v>Chvátal J.</v>
      </c>
      <c r="O249" s="14"/>
      <c r="Q249" s="20" t="s">
        <v>131</v>
      </c>
      <c r="R249" s="20" t="s">
        <v>132</v>
      </c>
      <c r="S249" s="20" t="s">
        <v>135</v>
      </c>
      <c r="T249" s="20" t="s">
        <v>154</v>
      </c>
      <c r="V249" s="20"/>
    </row>
    <row r="250" spans="1:23" x14ac:dyDescent="0.2">
      <c r="A250" s="195">
        <v>13</v>
      </c>
      <c r="B250" s="190"/>
      <c r="C250" s="40"/>
      <c r="D250" s="190"/>
      <c r="E250" s="190"/>
      <c r="F250" s="190"/>
      <c r="G250" s="190"/>
      <c r="H250" s="190"/>
      <c r="I250" s="190"/>
      <c r="J250" s="190"/>
      <c r="L250" s="14"/>
      <c r="M250" s="14" t="str">
        <f>IF(R251="","",R251)</f>
        <v>Zejda V.</v>
      </c>
      <c r="N250" s="14" t="str">
        <f>IF(R252="","",R252)</f>
        <v xml:space="preserve">Plachý </v>
      </c>
      <c r="O250" s="14"/>
      <c r="P250" s="190"/>
      <c r="Q250" s="20" t="s">
        <v>131</v>
      </c>
      <c r="R250" s="20" t="s">
        <v>154</v>
      </c>
      <c r="S250" s="20" t="s">
        <v>149</v>
      </c>
      <c r="T250" s="20" t="s">
        <v>139</v>
      </c>
      <c r="V250" s="20"/>
    </row>
    <row r="251" spans="1:23" x14ac:dyDescent="0.2">
      <c r="A251" s="195">
        <v>13</v>
      </c>
      <c r="B251" s="190"/>
      <c r="C251" s="40"/>
      <c r="D251" s="190"/>
      <c r="E251" s="190"/>
      <c r="F251" s="190"/>
      <c r="G251" s="190"/>
      <c r="H251" s="190"/>
      <c r="I251" s="190"/>
      <c r="J251" s="190"/>
      <c r="L251" s="14"/>
      <c r="M251" s="14"/>
      <c r="N251" s="14"/>
      <c r="O251" s="202"/>
      <c r="P251" s="203"/>
      <c r="Q251" s="20" t="s">
        <v>131</v>
      </c>
      <c r="R251" s="20" t="s">
        <v>138</v>
      </c>
      <c r="S251" s="20" t="s">
        <v>147</v>
      </c>
      <c r="T251" s="20" t="s">
        <v>145</v>
      </c>
      <c r="V251" s="20"/>
    </row>
    <row r="252" spans="1:23" ht="12.75" x14ac:dyDescent="0.2">
      <c r="A252" s="20"/>
      <c r="C252" s="20"/>
      <c r="J252" s="190"/>
      <c r="L252" s="16" t="str">
        <f>IF(R255="","",R255)</f>
        <v>Švarc</v>
      </c>
      <c r="M252" s="204" t="str">
        <f>IF(R254="","",R254)</f>
        <v>Bastl P.</v>
      </c>
      <c r="N252" s="198"/>
      <c r="O252" s="20" t="str">
        <f>IF(R253="","",R253)</f>
        <v>Kelbler M.</v>
      </c>
      <c r="P252" s="203"/>
      <c r="Q252" s="20" t="s">
        <v>131</v>
      </c>
      <c r="R252" s="20" t="s">
        <v>139</v>
      </c>
      <c r="S252" s="20" t="s">
        <v>135</v>
      </c>
      <c r="T252" s="220" t="s">
        <v>154</v>
      </c>
      <c r="V252" s="20"/>
    </row>
    <row r="253" spans="1:23" ht="13.5" thickBot="1" x14ac:dyDescent="0.25">
      <c r="A253" s="205" t="s">
        <v>140</v>
      </c>
      <c r="B253" s="206" t="s">
        <v>84</v>
      </c>
      <c r="C253" s="205" t="s">
        <v>85</v>
      </c>
      <c r="D253" s="205" t="s">
        <v>141</v>
      </c>
      <c r="E253" s="205">
        <v>0</v>
      </c>
      <c r="F253" s="205" t="s">
        <v>14</v>
      </c>
      <c r="G253" s="205" t="s">
        <v>90</v>
      </c>
      <c r="H253" s="205" t="s">
        <v>10</v>
      </c>
      <c r="I253" s="40"/>
      <c r="J253" s="190"/>
      <c r="L253" s="16" t="str">
        <f>IF(R258="","",R258)</f>
        <v>Kříž B.</v>
      </c>
      <c r="M253" s="204" t="str">
        <f>IF(R257="","",R257)</f>
        <v>Kříž M.</v>
      </c>
      <c r="N253" s="198"/>
      <c r="O253" s="20" t="str">
        <f>IF(R256="","",R256)</f>
        <v>Bastl J.</v>
      </c>
      <c r="Q253" s="20" t="s">
        <v>142</v>
      </c>
      <c r="R253" s="20" t="s">
        <v>143</v>
      </c>
      <c r="S253" s="20" t="s">
        <v>147</v>
      </c>
      <c r="T253" s="20" t="s">
        <v>145</v>
      </c>
      <c r="V253" s="20"/>
    </row>
    <row r="254" spans="1:23" ht="13.5" thickTop="1" x14ac:dyDescent="0.2">
      <c r="A254" s="207" t="s">
        <v>65</v>
      </c>
      <c r="B254" s="208"/>
      <c r="C254" s="207"/>
      <c r="D254" s="207"/>
      <c r="E254" s="207"/>
      <c r="F254" s="207"/>
      <c r="G254" s="209"/>
      <c r="H254" s="207"/>
      <c r="I254" s="40"/>
      <c r="L254" s="16" t="str">
        <f>IF(R261="","",R261)</f>
        <v>Krejčí</v>
      </c>
      <c r="M254" s="204" t="str">
        <f>IF(R260="","",R260)</f>
        <v>Jánský</v>
      </c>
      <c r="N254" s="198"/>
      <c r="O254" s="20" t="str">
        <f>IF(R259="","",R259)</f>
        <v>Vávrů</v>
      </c>
      <c r="Q254" s="20" t="s">
        <v>144</v>
      </c>
      <c r="R254" s="20" t="s">
        <v>145</v>
      </c>
      <c r="V254" s="20"/>
    </row>
    <row r="255" spans="1:23" x14ac:dyDescent="0.2">
      <c r="A255" s="210" t="s">
        <v>66</v>
      </c>
      <c r="B255" s="211"/>
      <c r="C255" s="210"/>
      <c r="D255" s="210"/>
      <c r="E255" s="210"/>
      <c r="F255" s="210"/>
      <c r="G255" s="212"/>
      <c r="H255" s="210"/>
      <c r="I255" s="40"/>
      <c r="J255" s="190"/>
      <c r="L255" s="20"/>
      <c r="Q255" s="20" t="s">
        <v>146</v>
      </c>
      <c r="R255" s="20" t="s">
        <v>147</v>
      </c>
      <c r="V255" s="20"/>
    </row>
    <row r="256" spans="1:23" x14ac:dyDescent="0.2">
      <c r="A256" s="210" t="s">
        <v>67</v>
      </c>
      <c r="B256" s="211"/>
      <c r="C256" s="210"/>
      <c r="D256" s="210"/>
      <c r="E256" s="210"/>
      <c r="F256" s="210"/>
      <c r="G256" s="212"/>
      <c r="H256" s="210"/>
      <c r="I256" s="40"/>
      <c r="J256" s="40"/>
      <c r="L256" s="193" t="s">
        <v>148</v>
      </c>
      <c r="M256" s="213" t="s">
        <v>3</v>
      </c>
      <c r="N256" s="214" t="s">
        <v>4</v>
      </c>
      <c r="Q256" s="20" t="s">
        <v>142</v>
      </c>
      <c r="R256" s="20" t="s">
        <v>149</v>
      </c>
      <c r="V256" s="20"/>
    </row>
    <row r="257" spans="1:23" x14ac:dyDescent="0.2">
      <c r="A257" s="210" t="s">
        <v>68</v>
      </c>
      <c r="B257" s="211"/>
      <c r="C257" s="210"/>
      <c r="D257" s="210"/>
      <c r="E257" s="210"/>
      <c r="F257" s="210"/>
      <c r="G257" s="212"/>
      <c r="H257" s="210"/>
      <c r="I257" s="40"/>
      <c r="J257" s="40"/>
      <c r="M257" s="215" t="str">
        <f>IF(S248="","",S248)</f>
        <v>Kelbler M.</v>
      </c>
      <c r="N257" s="215" t="str">
        <f>IF(T248="","",T248)</f>
        <v>Chvátal J.</v>
      </c>
      <c r="O257" s="216"/>
      <c r="Q257" s="20" t="s">
        <v>144</v>
      </c>
      <c r="R257" s="20" t="s">
        <v>135</v>
      </c>
      <c r="V257" s="20"/>
    </row>
    <row r="258" spans="1:23" x14ac:dyDescent="0.2">
      <c r="A258" s="210" t="s">
        <v>69</v>
      </c>
      <c r="B258" s="211"/>
      <c r="C258" s="210"/>
      <c r="D258" s="210"/>
      <c r="E258" s="210"/>
      <c r="F258" s="210"/>
      <c r="G258" s="212"/>
      <c r="H258" s="210"/>
      <c r="I258" s="40"/>
      <c r="J258" s="40"/>
      <c r="M258" s="215" t="str">
        <f t="shared" ref="M258:N264" si="13">IF(S249="","",S249)</f>
        <v>Kříž M.</v>
      </c>
      <c r="N258" s="215" t="str">
        <f t="shared" si="13"/>
        <v>Chvátal J.</v>
      </c>
      <c r="O258" s="216"/>
      <c r="Q258" s="20" t="s">
        <v>146</v>
      </c>
      <c r="R258" s="20" t="s">
        <v>151</v>
      </c>
      <c r="U258" s="219"/>
      <c r="V258" s="219"/>
      <c r="W258" s="219"/>
    </row>
    <row r="259" spans="1:23" x14ac:dyDescent="0.2">
      <c r="A259" s="210" t="s">
        <v>70</v>
      </c>
      <c r="B259" s="211"/>
      <c r="C259" s="210"/>
      <c r="D259" s="210"/>
      <c r="E259" s="210"/>
      <c r="F259" s="210"/>
      <c r="G259" s="212"/>
      <c r="H259" s="210"/>
      <c r="I259" s="40"/>
      <c r="J259" s="40"/>
      <c r="M259" s="215" t="str">
        <f t="shared" si="13"/>
        <v>Bastl J.</v>
      </c>
      <c r="N259" s="215" t="str">
        <f t="shared" si="13"/>
        <v xml:space="preserve">Plachý </v>
      </c>
      <c r="O259" s="6"/>
      <c r="Q259" s="20" t="s">
        <v>142</v>
      </c>
      <c r="R259" s="20" t="s">
        <v>153</v>
      </c>
      <c r="U259" s="219"/>
      <c r="V259" s="219"/>
      <c r="W259" s="219"/>
    </row>
    <row r="260" spans="1:23" x14ac:dyDescent="0.2">
      <c r="A260" s="210" t="s">
        <v>71</v>
      </c>
      <c r="B260" s="211"/>
      <c r="C260" s="210"/>
      <c r="D260" s="210"/>
      <c r="E260" s="210"/>
      <c r="F260" s="210"/>
      <c r="G260" s="212"/>
      <c r="H260" s="210"/>
      <c r="I260" s="40"/>
      <c r="J260" s="40"/>
      <c r="M260" s="215" t="str">
        <f t="shared" si="13"/>
        <v>Švarc</v>
      </c>
      <c r="N260" s="215" t="str">
        <f t="shared" si="13"/>
        <v>Bastl P.</v>
      </c>
      <c r="O260" s="216"/>
      <c r="Q260" s="20" t="s">
        <v>144</v>
      </c>
      <c r="R260" s="20" t="s">
        <v>150</v>
      </c>
      <c r="U260" s="219"/>
      <c r="V260" s="219"/>
      <c r="W260" s="219"/>
    </row>
    <row r="261" spans="1:23" x14ac:dyDescent="0.2">
      <c r="A261" s="210" t="s">
        <v>72</v>
      </c>
      <c r="B261" s="211"/>
      <c r="C261" s="210"/>
      <c r="D261" s="210"/>
      <c r="E261" s="210"/>
      <c r="F261" s="210"/>
      <c r="G261" s="212"/>
      <c r="H261" s="210"/>
      <c r="I261" s="40"/>
      <c r="J261" s="40"/>
      <c r="L261" s="20"/>
      <c r="M261" s="215" t="str">
        <f t="shared" si="13"/>
        <v>Kříž M.</v>
      </c>
      <c r="N261" s="215" t="str">
        <f t="shared" si="13"/>
        <v>Chvátal J.</v>
      </c>
      <c r="O261" s="6"/>
      <c r="Q261" s="20" t="s">
        <v>146</v>
      </c>
      <c r="R261" s="20" t="s">
        <v>163</v>
      </c>
      <c r="U261" s="219"/>
      <c r="V261" s="219"/>
      <c r="W261" s="219"/>
    </row>
    <row r="262" spans="1:23" x14ac:dyDescent="0.2">
      <c r="A262" s="20"/>
      <c r="C262" s="20"/>
      <c r="H262" s="217"/>
      <c r="J262" s="40"/>
      <c r="L262" s="20"/>
      <c r="M262" s="215" t="str">
        <f t="shared" si="13"/>
        <v>Švarc</v>
      </c>
      <c r="N262" s="215" t="str">
        <f t="shared" si="13"/>
        <v>Bastl P.</v>
      </c>
      <c r="O262" s="7"/>
      <c r="U262" s="219"/>
      <c r="V262" s="219"/>
      <c r="W262" s="219"/>
    </row>
    <row r="263" spans="1:23" x14ac:dyDescent="0.2">
      <c r="A263" s="20"/>
      <c r="C263" s="20"/>
      <c r="J263" s="40"/>
      <c r="L263" s="20"/>
      <c r="M263" s="215" t="str">
        <f t="shared" si="13"/>
        <v/>
      </c>
      <c r="N263" s="215" t="str">
        <f t="shared" si="13"/>
        <v/>
      </c>
      <c r="O263" s="6"/>
      <c r="U263" s="219"/>
      <c r="V263" s="219"/>
      <c r="W263" s="219"/>
    </row>
    <row r="264" spans="1:23" x14ac:dyDescent="0.2">
      <c r="A264" s="20"/>
      <c r="C264" s="20"/>
      <c r="J264" s="40"/>
      <c r="L264" s="20"/>
      <c r="M264" s="215" t="str">
        <f t="shared" si="13"/>
        <v/>
      </c>
      <c r="N264" s="215" t="str">
        <f t="shared" si="13"/>
        <v/>
      </c>
      <c r="O264" s="6"/>
      <c r="U264" s="219"/>
      <c r="V264" s="219"/>
      <c r="W264" s="219"/>
    </row>
    <row r="265" spans="1:23" x14ac:dyDescent="0.2">
      <c r="A265" s="20"/>
      <c r="C265" s="20"/>
      <c r="L265" s="20"/>
      <c r="V265" s="20"/>
    </row>
    <row r="266" spans="1:23" x14ac:dyDescent="0.2">
      <c r="A266" s="51" t="s">
        <v>62</v>
      </c>
      <c r="B266" s="189" t="str">
        <f>MID(A267,4,2)</f>
        <v/>
      </c>
      <c r="C266" s="40"/>
      <c r="D266" s="190"/>
      <c r="E266" s="191"/>
      <c r="F266" s="190"/>
      <c r="G266" s="192"/>
      <c r="H266" s="190"/>
      <c r="I266" s="190"/>
      <c r="J266" s="190"/>
      <c r="L266" s="193" t="s">
        <v>127</v>
      </c>
      <c r="M266" s="6"/>
      <c r="N266" s="6"/>
      <c r="O266" s="6"/>
      <c r="V266" s="20"/>
    </row>
    <row r="267" spans="1:23" ht="12.75" x14ac:dyDescent="0.2">
      <c r="A267" s="195">
        <v>14</v>
      </c>
      <c r="B267" s="41" t="s">
        <v>172</v>
      </c>
      <c r="C267" s="195"/>
      <c r="D267" s="41"/>
      <c r="E267" s="41"/>
      <c r="F267" s="41"/>
      <c r="G267" s="41"/>
      <c r="H267" s="41"/>
      <c r="I267" s="41"/>
      <c r="J267" s="41"/>
      <c r="K267" s="196"/>
      <c r="M267" s="197" t="str">
        <f xml:space="preserve">  IF(R267="","",         R267)</f>
        <v>Havlík</v>
      </c>
      <c r="N267" s="198"/>
      <c r="O267" s="6"/>
      <c r="Q267" s="20" t="s">
        <v>8</v>
      </c>
      <c r="R267" s="20" t="s">
        <v>129</v>
      </c>
      <c r="S267" s="20" t="s">
        <v>145</v>
      </c>
      <c r="T267" s="20" t="s">
        <v>154</v>
      </c>
      <c r="V267" s="20"/>
    </row>
    <row r="268" spans="1:23" x14ac:dyDescent="0.2">
      <c r="A268" s="195">
        <v>14</v>
      </c>
      <c r="B268" s="190"/>
      <c r="C268" s="40"/>
      <c r="D268" s="190"/>
      <c r="E268" s="190"/>
      <c r="F268" s="190"/>
      <c r="G268" s="190"/>
      <c r="H268" s="190"/>
      <c r="I268" s="190"/>
      <c r="J268" s="190"/>
      <c r="L268" s="14"/>
      <c r="M268" s="14" t="str">
        <f>IF(R268="","",R268)</f>
        <v>Chvátal P.</v>
      </c>
      <c r="N268" s="14" t="str">
        <f>IF(R269="","",R269)</f>
        <v>Kříž M.</v>
      </c>
      <c r="O268" s="14"/>
      <c r="Q268" s="20" t="s">
        <v>131</v>
      </c>
      <c r="R268" s="20" t="s">
        <v>132</v>
      </c>
      <c r="S268" s="20" t="s">
        <v>147</v>
      </c>
      <c r="V268" s="20"/>
    </row>
    <row r="269" spans="1:23" x14ac:dyDescent="0.2">
      <c r="A269" s="195">
        <v>14</v>
      </c>
      <c r="B269" s="190"/>
      <c r="C269" s="40"/>
      <c r="D269" s="190"/>
      <c r="E269" s="190"/>
      <c r="F269" s="190"/>
      <c r="G269" s="190"/>
      <c r="H269" s="190"/>
      <c r="I269" s="190"/>
      <c r="J269" s="190"/>
      <c r="L269" s="14"/>
      <c r="M269" s="14" t="str">
        <f>IF(R270="","",R270)</f>
        <v>Zejda V.</v>
      </c>
      <c r="N269" s="14" t="str">
        <f>IF(R271="","",R271)</f>
        <v xml:space="preserve">Plachý </v>
      </c>
      <c r="O269" s="14"/>
      <c r="P269" s="190"/>
      <c r="Q269" s="20" t="s">
        <v>131</v>
      </c>
      <c r="R269" s="20" t="s">
        <v>135</v>
      </c>
      <c r="V269" s="20"/>
    </row>
    <row r="270" spans="1:23" x14ac:dyDescent="0.2">
      <c r="A270" s="195">
        <v>14</v>
      </c>
      <c r="B270" s="190"/>
      <c r="C270" s="40"/>
      <c r="D270" s="190"/>
      <c r="E270" s="190"/>
      <c r="F270" s="190"/>
      <c r="G270" s="190"/>
      <c r="H270" s="190"/>
      <c r="I270" s="190"/>
      <c r="J270" s="190"/>
      <c r="L270" s="14"/>
      <c r="M270" s="14"/>
      <c r="N270" s="14"/>
      <c r="O270" s="202"/>
      <c r="P270" s="203"/>
      <c r="Q270" s="20" t="s">
        <v>131</v>
      </c>
      <c r="R270" s="20" t="s">
        <v>138</v>
      </c>
      <c r="V270" s="20"/>
    </row>
    <row r="271" spans="1:23" ht="12.75" x14ac:dyDescent="0.2">
      <c r="A271" s="20"/>
      <c r="C271" s="20"/>
      <c r="J271" s="190"/>
      <c r="L271" s="16" t="str">
        <f>IF(R274="","",R274)</f>
        <v>Švarc</v>
      </c>
      <c r="M271" s="204" t="str">
        <f>IF(R273="","",R273)</f>
        <v>Bastl P.</v>
      </c>
      <c r="N271" s="198"/>
      <c r="O271" s="20" t="str">
        <f>IF(R272="","",R272)</f>
        <v>Kelbler M.</v>
      </c>
      <c r="P271" s="203"/>
      <c r="Q271" s="20" t="s">
        <v>131</v>
      </c>
      <c r="R271" s="20" t="s">
        <v>139</v>
      </c>
      <c r="V271" s="20"/>
    </row>
    <row r="272" spans="1:23" ht="12.75" x14ac:dyDescent="0.2">
      <c r="A272" s="210" t="s">
        <v>83</v>
      </c>
      <c r="B272" s="211" t="s">
        <v>84</v>
      </c>
      <c r="C272" s="210" t="s">
        <v>85</v>
      </c>
      <c r="D272" s="210" t="s">
        <v>86</v>
      </c>
      <c r="E272" s="210" t="s">
        <v>87</v>
      </c>
      <c r="F272" s="210" t="s">
        <v>88</v>
      </c>
      <c r="G272" s="210" t="s">
        <v>89</v>
      </c>
      <c r="H272" s="210" t="s">
        <v>90</v>
      </c>
      <c r="I272" s="210" t="s">
        <v>10</v>
      </c>
      <c r="J272" s="190"/>
      <c r="L272" s="16" t="str">
        <f>IF(R277="","",R277)</f>
        <v>Kříž B.</v>
      </c>
      <c r="M272" s="204" t="str">
        <f>IF(R276="","",R276)</f>
        <v>Jánský</v>
      </c>
      <c r="N272" s="198"/>
      <c r="O272" s="20" t="str">
        <f>IF(R275="","",R275)</f>
        <v>Bastl J.</v>
      </c>
      <c r="Q272" s="20" t="s">
        <v>142</v>
      </c>
      <c r="R272" s="20" t="s">
        <v>143</v>
      </c>
      <c r="V272" s="20"/>
    </row>
    <row r="273" spans="1:23" ht="12.75" x14ac:dyDescent="0.2">
      <c r="A273" s="210" t="s">
        <v>65</v>
      </c>
      <c r="B273" s="211" t="s">
        <v>91</v>
      </c>
      <c r="C273" s="210">
        <v>14</v>
      </c>
      <c r="D273" s="210">
        <v>11</v>
      </c>
      <c r="E273" s="210">
        <v>0</v>
      </c>
      <c r="F273" s="210">
        <v>1</v>
      </c>
      <c r="G273" s="212">
        <v>2</v>
      </c>
      <c r="H273" s="210" t="s">
        <v>92</v>
      </c>
      <c r="I273" s="210">
        <v>34</v>
      </c>
      <c r="L273" s="16" t="str">
        <f>IF(R280="","",R280)</f>
        <v>Vávrů</v>
      </c>
      <c r="M273" s="204" t="str">
        <f>IF(R279="","",R279)</f>
        <v/>
      </c>
      <c r="N273" s="198"/>
      <c r="O273" s="20" t="str">
        <f>IF(R278="","",R278)</f>
        <v>Chvátal J.</v>
      </c>
      <c r="Q273" s="20" t="s">
        <v>144</v>
      </c>
      <c r="R273" s="20" t="s">
        <v>145</v>
      </c>
      <c r="V273" s="20"/>
    </row>
    <row r="274" spans="1:23" x14ac:dyDescent="0.2">
      <c r="A274" s="210" t="s">
        <v>66</v>
      </c>
      <c r="B274" s="211" t="s">
        <v>93</v>
      </c>
      <c r="C274" s="210">
        <v>14</v>
      </c>
      <c r="D274" s="210">
        <v>10</v>
      </c>
      <c r="E274" s="210">
        <v>1</v>
      </c>
      <c r="F274" s="210">
        <v>0</v>
      </c>
      <c r="G274" s="212">
        <v>3</v>
      </c>
      <c r="H274" s="210" t="s">
        <v>94</v>
      </c>
      <c r="I274" s="210">
        <v>32</v>
      </c>
      <c r="J274" s="190"/>
      <c r="L274" s="20"/>
      <c r="Q274" s="20" t="s">
        <v>146</v>
      </c>
      <c r="R274" s="20" t="s">
        <v>147</v>
      </c>
      <c r="V274" s="20"/>
    </row>
    <row r="275" spans="1:23" x14ac:dyDescent="0.2">
      <c r="A275" s="210" t="s">
        <v>67</v>
      </c>
      <c r="B275" s="211" t="s">
        <v>95</v>
      </c>
      <c r="C275" s="210">
        <v>14</v>
      </c>
      <c r="D275" s="210">
        <v>9</v>
      </c>
      <c r="E275" s="210">
        <v>0</v>
      </c>
      <c r="F275" s="210">
        <v>1</v>
      </c>
      <c r="G275" s="212">
        <v>4</v>
      </c>
      <c r="H275" s="210" t="s">
        <v>96</v>
      </c>
      <c r="I275" s="210">
        <v>28</v>
      </c>
      <c r="J275" s="40"/>
      <c r="L275" s="193" t="s">
        <v>148</v>
      </c>
      <c r="M275" s="213" t="s">
        <v>3</v>
      </c>
      <c r="N275" s="214" t="s">
        <v>4</v>
      </c>
      <c r="Q275" s="20" t="s">
        <v>142</v>
      </c>
      <c r="R275" s="20" t="s">
        <v>149</v>
      </c>
      <c r="V275" s="20"/>
    </row>
    <row r="276" spans="1:23" x14ac:dyDescent="0.2">
      <c r="A276" s="210" t="s">
        <v>68</v>
      </c>
      <c r="B276" s="211" t="s">
        <v>97</v>
      </c>
      <c r="C276" s="210">
        <v>14</v>
      </c>
      <c r="D276" s="210">
        <v>9</v>
      </c>
      <c r="E276" s="210">
        <v>0</v>
      </c>
      <c r="F276" s="210">
        <v>1</v>
      </c>
      <c r="G276" s="212">
        <v>4</v>
      </c>
      <c r="H276" s="210" t="s">
        <v>173</v>
      </c>
      <c r="I276" s="210">
        <v>28</v>
      </c>
      <c r="J276" s="40"/>
      <c r="M276" s="215" t="str">
        <f>IF(S267="","",S267)</f>
        <v>Bastl P.</v>
      </c>
      <c r="N276" s="215" t="str">
        <f>IF(T267="","",T267)</f>
        <v>Chvátal J.</v>
      </c>
      <c r="O276" s="216"/>
      <c r="Q276" s="20" t="s">
        <v>144</v>
      </c>
      <c r="R276" s="20" t="s">
        <v>150</v>
      </c>
      <c r="V276" s="20"/>
    </row>
    <row r="277" spans="1:23" x14ac:dyDescent="0.2">
      <c r="A277" s="210" t="s">
        <v>69</v>
      </c>
      <c r="B277" s="211" t="s">
        <v>99</v>
      </c>
      <c r="C277" s="210">
        <v>14</v>
      </c>
      <c r="D277" s="210">
        <v>6</v>
      </c>
      <c r="E277" s="210">
        <v>1</v>
      </c>
      <c r="F277" s="210">
        <v>0</v>
      </c>
      <c r="G277" s="212">
        <v>7</v>
      </c>
      <c r="H277" s="210" t="s">
        <v>100</v>
      </c>
      <c r="I277" s="210">
        <v>20</v>
      </c>
      <c r="J277" s="40"/>
      <c r="M277" s="215" t="str">
        <f t="shared" ref="M277:N283" si="14">IF(S268="","",S268)</f>
        <v>Švarc</v>
      </c>
      <c r="N277" s="215" t="str">
        <f t="shared" si="14"/>
        <v/>
      </c>
      <c r="O277" s="216"/>
      <c r="Q277" s="20" t="s">
        <v>146</v>
      </c>
      <c r="R277" s="20" t="s">
        <v>151</v>
      </c>
      <c r="U277" s="219"/>
      <c r="V277" s="219"/>
      <c r="W277" s="219"/>
    </row>
    <row r="278" spans="1:23" x14ac:dyDescent="0.2">
      <c r="A278" s="210" t="s">
        <v>70</v>
      </c>
      <c r="B278" s="211" t="s">
        <v>101</v>
      </c>
      <c r="C278" s="210">
        <v>14</v>
      </c>
      <c r="D278" s="210">
        <v>3</v>
      </c>
      <c r="E278" s="210">
        <v>1</v>
      </c>
      <c r="F278" s="210">
        <v>0</v>
      </c>
      <c r="G278" s="212">
        <v>10</v>
      </c>
      <c r="H278" s="210" t="s">
        <v>102</v>
      </c>
      <c r="I278" s="210">
        <v>11</v>
      </c>
      <c r="J278" s="40"/>
      <c r="M278" s="215" t="str">
        <f t="shared" si="14"/>
        <v/>
      </c>
      <c r="N278" s="215" t="str">
        <f t="shared" si="14"/>
        <v/>
      </c>
      <c r="O278" s="6"/>
      <c r="Q278" s="20" t="s">
        <v>142</v>
      </c>
      <c r="R278" s="20" t="s">
        <v>154</v>
      </c>
      <c r="U278" s="219"/>
      <c r="V278" s="219"/>
      <c r="W278" s="219"/>
    </row>
    <row r="279" spans="1:23" x14ac:dyDescent="0.2">
      <c r="A279" s="210" t="s">
        <v>71</v>
      </c>
      <c r="B279" s="211" t="s">
        <v>103</v>
      </c>
      <c r="C279" s="210">
        <v>14</v>
      </c>
      <c r="D279" s="210">
        <v>3</v>
      </c>
      <c r="E279" s="210">
        <v>0</v>
      </c>
      <c r="F279" s="210">
        <v>0</v>
      </c>
      <c r="G279" s="212">
        <v>11</v>
      </c>
      <c r="H279" s="210" t="s">
        <v>104</v>
      </c>
      <c r="I279" s="210">
        <v>9</v>
      </c>
      <c r="J279" s="40"/>
      <c r="M279" s="215" t="str">
        <f t="shared" si="14"/>
        <v/>
      </c>
      <c r="N279" s="215" t="str">
        <f t="shared" si="14"/>
        <v/>
      </c>
      <c r="O279" s="216"/>
      <c r="Q279" s="20" t="s">
        <v>144</v>
      </c>
      <c r="U279" s="219"/>
      <c r="V279" s="219"/>
      <c r="W279" s="219"/>
    </row>
    <row r="280" spans="1:23" x14ac:dyDescent="0.2">
      <c r="A280" s="210" t="s">
        <v>72</v>
      </c>
      <c r="B280" s="211" t="s">
        <v>105</v>
      </c>
      <c r="C280" s="210">
        <v>14</v>
      </c>
      <c r="D280" s="210">
        <v>2</v>
      </c>
      <c r="E280" s="210">
        <v>0</v>
      </c>
      <c r="F280" s="210">
        <v>0</v>
      </c>
      <c r="G280" s="212">
        <v>12</v>
      </c>
      <c r="H280" s="210" t="s">
        <v>106</v>
      </c>
      <c r="I280" s="210">
        <v>6</v>
      </c>
      <c r="J280" s="40"/>
      <c r="L280" s="20"/>
      <c r="M280" s="215" t="str">
        <f t="shared" si="14"/>
        <v/>
      </c>
      <c r="N280" s="215" t="str">
        <f t="shared" si="14"/>
        <v/>
      </c>
      <c r="O280" s="6"/>
      <c r="Q280" s="20" t="s">
        <v>146</v>
      </c>
      <c r="R280" s="20" t="s">
        <v>153</v>
      </c>
      <c r="U280" s="219"/>
      <c r="V280" s="219"/>
      <c r="W280" s="219"/>
    </row>
    <row r="281" spans="1:23" x14ac:dyDescent="0.2">
      <c r="A281" s="20"/>
      <c r="C281" s="20"/>
      <c r="J281" s="40"/>
      <c r="L281" s="20"/>
      <c r="M281" s="215" t="str">
        <f t="shared" si="14"/>
        <v/>
      </c>
      <c r="N281" s="215" t="str">
        <f t="shared" si="14"/>
        <v/>
      </c>
      <c r="O281" s="7"/>
      <c r="U281" s="219"/>
      <c r="V281" s="219"/>
      <c r="W281" s="219"/>
    </row>
    <row r="282" spans="1:23" x14ac:dyDescent="0.2">
      <c r="A282" s="20"/>
      <c r="C282" s="20"/>
      <c r="J282" s="40"/>
      <c r="L282" s="20"/>
      <c r="M282" s="215" t="str">
        <f t="shared" si="14"/>
        <v/>
      </c>
      <c r="N282" s="215" t="str">
        <f t="shared" si="14"/>
        <v/>
      </c>
      <c r="O282" s="6"/>
      <c r="U282" s="219"/>
      <c r="V282" s="219"/>
      <c r="W282" s="219"/>
    </row>
    <row r="283" spans="1:23" x14ac:dyDescent="0.2">
      <c r="A283" s="20"/>
      <c r="C283" s="20"/>
      <c r="J283" s="40"/>
      <c r="L283" s="20"/>
      <c r="M283" s="215" t="str">
        <f t="shared" si="14"/>
        <v/>
      </c>
      <c r="N283" s="215" t="str">
        <f t="shared" si="14"/>
        <v/>
      </c>
      <c r="O283" s="6"/>
      <c r="U283" s="219"/>
      <c r="V283" s="219"/>
      <c r="W283" s="219"/>
    </row>
    <row r="284" spans="1:23" ht="15.75" x14ac:dyDescent="0.25">
      <c r="A284" s="221" t="s">
        <v>174</v>
      </c>
      <c r="C284" s="20"/>
      <c r="L284" s="20"/>
      <c r="V284" s="20"/>
    </row>
    <row r="285" spans="1:23" x14ac:dyDescent="0.2">
      <c r="A285" s="20"/>
      <c r="C285" s="20"/>
      <c r="L285" s="193" t="s">
        <v>127</v>
      </c>
      <c r="M285" s="6"/>
      <c r="N285" s="6"/>
      <c r="O285" s="6"/>
      <c r="V285" s="20"/>
    </row>
    <row r="286" spans="1:23" ht="12.75" x14ac:dyDescent="0.2">
      <c r="A286" s="20" t="s">
        <v>107</v>
      </c>
      <c r="B286" s="20" t="s">
        <v>175</v>
      </c>
      <c r="C286" s="20"/>
      <c r="M286" s="197" t="str">
        <f xml:space="preserve">  IF(R286="","",         R286)</f>
        <v>Havlík</v>
      </c>
      <c r="N286" s="198"/>
      <c r="O286" s="6"/>
      <c r="Q286" s="20" t="s">
        <v>8</v>
      </c>
      <c r="R286" s="20" t="s">
        <v>129</v>
      </c>
      <c r="S286" s="20" t="s">
        <v>154</v>
      </c>
      <c r="V286" s="20"/>
    </row>
    <row r="287" spans="1:23" x14ac:dyDescent="0.2">
      <c r="A287" s="20" t="s">
        <v>107</v>
      </c>
      <c r="B287" s="20" t="s">
        <v>176</v>
      </c>
      <c r="C287" s="20"/>
      <c r="L287" s="14"/>
      <c r="M287" s="14" t="str">
        <f>IF(R287="","",R287)</f>
        <v>Chvátal P.</v>
      </c>
      <c r="N287" s="14" t="str">
        <f>IF(R288="","",R288)</f>
        <v>Chvátal J.</v>
      </c>
      <c r="O287" s="14"/>
      <c r="Q287" s="20" t="s">
        <v>131</v>
      </c>
      <c r="R287" s="20" t="s">
        <v>132</v>
      </c>
      <c r="S287" s="20" t="s">
        <v>147</v>
      </c>
      <c r="T287" s="20" t="s">
        <v>153</v>
      </c>
      <c r="V287" s="20"/>
    </row>
    <row r="288" spans="1:23" x14ac:dyDescent="0.2">
      <c r="L288" s="14"/>
      <c r="M288" s="14" t="str">
        <f>IF(R289="","",R289)</f>
        <v>Zejda V.</v>
      </c>
      <c r="N288" s="14" t="str">
        <f>IF(R290="","",R290)</f>
        <v xml:space="preserve">Plachý </v>
      </c>
      <c r="O288" s="14"/>
      <c r="P288" s="190"/>
      <c r="Q288" s="20" t="s">
        <v>131</v>
      </c>
      <c r="R288" s="20" t="s">
        <v>154</v>
      </c>
      <c r="S288" s="20" t="s">
        <v>153</v>
      </c>
      <c r="T288" s="20" t="s">
        <v>147</v>
      </c>
      <c r="V288" s="20"/>
    </row>
    <row r="289" spans="1:22" x14ac:dyDescent="0.2">
      <c r="A289" s="20"/>
      <c r="C289" s="20"/>
      <c r="L289" s="14"/>
      <c r="M289" s="14"/>
      <c r="N289" s="14"/>
      <c r="O289" s="202"/>
      <c r="P289" s="203"/>
      <c r="Q289" s="20" t="s">
        <v>131</v>
      </c>
      <c r="R289" s="20" t="s">
        <v>138</v>
      </c>
      <c r="S289" s="20" t="s">
        <v>147</v>
      </c>
      <c r="T289" s="20" t="s">
        <v>153</v>
      </c>
      <c r="V289" s="20"/>
    </row>
    <row r="290" spans="1:22" ht="12.75" x14ac:dyDescent="0.2">
      <c r="A290" s="20"/>
      <c r="C290" s="20"/>
      <c r="L290" s="16" t="str">
        <f>IF(R293="","",R293)</f>
        <v>Švarc</v>
      </c>
      <c r="M290" s="204" t="str">
        <f>IF(R292="","",R292)</f>
        <v>Bastl P.</v>
      </c>
      <c r="N290" s="198"/>
      <c r="O290" s="20" t="str">
        <f>IF(R291="","",R291)</f>
        <v>Kelbler M.</v>
      </c>
      <c r="P290" s="203"/>
      <c r="Q290" s="20" t="s">
        <v>131</v>
      </c>
      <c r="R290" s="20" t="s">
        <v>139</v>
      </c>
      <c r="S290" s="20" t="s">
        <v>149</v>
      </c>
      <c r="V290" s="20"/>
    </row>
    <row r="291" spans="1:22" ht="12.75" x14ac:dyDescent="0.2">
      <c r="A291" s="20"/>
      <c r="C291" s="20"/>
      <c r="L291" s="16" t="str">
        <f>IF(R296="","",R296)</f>
        <v>Kříž B.</v>
      </c>
      <c r="M291" s="204" t="str">
        <f>IF(R295="","",R295)</f>
        <v>Kříž. M</v>
      </c>
      <c r="N291" s="198"/>
      <c r="O291" s="20" t="str">
        <f>IF(R294="","",R294)</f>
        <v>Bastl J.</v>
      </c>
      <c r="Q291" s="20" t="s">
        <v>142</v>
      </c>
      <c r="R291" s="20" t="s">
        <v>143</v>
      </c>
      <c r="V291" s="20"/>
    </row>
    <row r="292" spans="1:22" ht="12.75" x14ac:dyDescent="0.2">
      <c r="A292" s="20"/>
      <c r="C292" s="20"/>
      <c r="L292" s="16" t="str">
        <f>IF(R299="","",R299)</f>
        <v/>
      </c>
      <c r="M292" s="204" t="str">
        <f>IF(R298="","",R298)</f>
        <v/>
      </c>
      <c r="N292" s="198"/>
      <c r="O292" s="20" t="str">
        <f>IF(R297="","",R297)</f>
        <v>Vávrů</v>
      </c>
      <c r="Q292" s="20" t="s">
        <v>144</v>
      </c>
      <c r="R292" s="20" t="s">
        <v>145</v>
      </c>
      <c r="V292" s="20"/>
    </row>
    <row r="293" spans="1:22" x14ac:dyDescent="0.2">
      <c r="A293" s="20"/>
      <c r="C293" s="20"/>
      <c r="L293" s="20"/>
      <c r="Q293" s="20" t="s">
        <v>146</v>
      </c>
      <c r="R293" s="20" t="s">
        <v>147</v>
      </c>
      <c r="V293" s="20"/>
    </row>
    <row r="294" spans="1:22" x14ac:dyDescent="0.2">
      <c r="A294" s="20"/>
      <c r="C294" s="20"/>
      <c r="L294" s="193" t="s">
        <v>148</v>
      </c>
      <c r="M294" s="213" t="s">
        <v>3</v>
      </c>
      <c r="N294" s="214" t="s">
        <v>4</v>
      </c>
      <c r="Q294" s="20" t="s">
        <v>142</v>
      </c>
      <c r="R294" s="20" t="s">
        <v>149</v>
      </c>
      <c r="V294" s="20"/>
    </row>
    <row r="295" spans="1:22" x14ac:dyDescent="0.2">
      <c r="A295" s="20"/>
      <c r="C295" s="20"/>
      <c r="M295" s="215" t="str">
        <f>IF(S286="","",S286)</f>
        <v>Chvátal J.</v>
      </c>
      <c r="N295" s="215" t="str">
        <f>IF(T286="","",T286)</f>
        <v/>
      </c>
      <c r="O295" s="216"/>
      <c r="Q295" s="20" t="s">
        <v>144</v>
      </c>
      <c r="R295" s="20" t="s">
        <v>160</v>
      </c>
      <c r="V295" s="20"/>
    </row>
    <row r="296" spans="1:22" x14ac:dyDescent="0.2">
      <c r="A296" s="20"/>
      <c r="C296" s="20"/>
      <c r="M296" s="215" t="str">
        <f t="shared" ref="M296:N299" si="15">IF(S287="","",S287)</f>
        <v>Švarc</v>
      </c>
      <c r="N296" s="215" t="str">
        <f t="shared" si="15"/>
        <v>Vávrů</v>
      </c>
      <c r="O296" s="216"/>
      <c r="Q296" s="20" t="s">
        <v>146</v>
      </c>
      <c r="R296" s="20" t="s">
        <v>151</v>
      </c>
      <c r="V296" s="20"/>
    </row>
    <row r="297" spans="1:22" x14ac:dyDescent="0.2">
      <c r="A297" s="20"/>
      <c r="C297" s="20"/>
      <c r="M297" s="215" t="str">
        <f t="shared" si="15"/>
        <v>Vávrů</v>
      </c>
      <c r="N297" s="215" t="str">
        <f t="shared" si="15"/>
        <v>Švarc</v>
      </c>
      <c r="O297" s="6"/>
      <c r="Q297" s="20" t="s">
        <v>142</v>
      </c>
      <c r="R297" s="20" t="s">
        <v>153</v>
      </c>
      <c r="V297" s="20"/>
    </row>
    <row r="298" spans="1:22" x14ac:dyDescent="0.2">
      <c r="A298" s="20"/>
      <c r="C298" s="20"/>
      <c r="M298" s="215" t="str">
        <f t="shared" si="15"/>
        <v>Švarc</v>
      </c>
      <c r="N298" s="215" t="str">
        <f t="shared" si="15"/>
        <v>Vávrů</v>
      </c>
      <c r="O298" s="216"/>
      <c r="Q298" s="20" t="s">
        <v>144</v>
      </c>
      <c r="V298" s="20"/>
    </row>
    <row r="299" spans="1:22" x14ac:dyDescent="0.2">
      <c r="A299" s="20"/>
      <c r="C299" s="20"/>
      <c r="L299" s="20"/>
      <c r="M299" s="215" t="str">
        <f t="shared" si="15"/>
        <v>Bastl J.</v>
      </c>
      <c r="N299" s="215" t="str">
        <f t="shared" si="15"/>
        <v/>
      </c>
      <c r="O299" s="6"/>
      <c r="Q299" s="20" t="s">
        <v>146</v>
      </c>
      <c r="V299" s="20"/>
    </row>
    <row r="300" spans="1:22" x14ac:dyDescent="0.2">
      <c r="A300" s="20"/>
      <c r="C300" s="20"/>
      <c r="L300" s="20"/>
      <c r="M300" s="6"/>
      <c r="N300" s="6"/>
      <c r="O300" s="6"/>
      <c r="V300" s="20"/>
    </row>
    <row r="301" spans="1:22" x14ac:dyDescent="0.2">
      <c r="A301" s="20"/>
      <c r="C301" s="20"/>
      <c r="L301" s="193"/>
      <c r="M301" s="6"/>
      <c r="N301" s="6"/>
      <c r="O301" s="6"/>
      <c r="V301" s="20"/>
    </row>
    <row r="302" spans="1:22" x14ac:dyDescent="0.2">
      <c r="A302" s="20"/>
      <c r="C302" s="20"/>
      <c r="L302" s="193" t="s">
        <v>127</v>
      </c>
      <c r="M302" s="6"/>
      <c r="N302" s="6"/>
      <c r="O302" s="6"/>
      <c r="V302" s="20"/>
    </row>
    <row r="303" spans="1:22" ht="12.75" x14ac:dyDescent="0.2">
      <c r="A303" s="20" t="s">
        <v>107</v>
      </c>
      <c r="B303" s="20" t="s">
        <v>177</v>
      </c>
      <c r="C303" s="20"/>
      <c r="M303" s="197" t="str">
        <f xml:space="preserve">  IF(R303="","",         R303)</f>
        <v>Ležák</v>
      </c>
      <c r="N303" s="198"/>
      <c r="O303" s="6"/>
      <c r="Q303" s="20" t="s">
        <v>8</v>
      </c>
      <c r="R303" s="20" t="s">
        <v>178</v>
      </c>
      <c r="S303" s="20" t="s">
        <v>145</v>
      </c>
      <c r="T303" s="20" t="s">
        <v>147</v>
      </c>
      <c r="V303" s="20"/>
    </row>
    <row r="304" spans="1:22" x14ac:dyDescent="0.2">
      <c r="A304" s="20" t="s">
        <v>107</v>
      </c>
      <c r="B304" s="20" t="s">
        <v>179</v>
      </c>
      <c r="C304" s="20"/>
      <c r="L304" s="14"/>
      <c r="M304" s="14" t="str">
        <f>IF(R304="","",R304)</f>
        <v>Chvátal P.</v>
      </c>
      <c r="N304" s="14" t="str">
        <f>IF(R305="","",R305)</f>
        <v>Kříž M.</v>
      </c>
      <c r="O304" s="14"/>
      <c r="Q304" s="20" t="s">
        <v>131</v>
      </c>
      <c r="R304" s="20" t="s">
        <v>132</v>
      </c>
      <c r="S304" s="20" t="s">
        <v>151</v>
      </c>
      <c r="T304" s="20" t="s">
        <v>135</v>
      </c>
      <c r="V304" s="20"/>
    </row>
    <row r="305" spans="1:22" x14ac:dyDescent="0.2">
      <c r="A305" s="20"/>
      <c r="C305" s="20"/>
      <c r="L305" s="14"/>
      <c r="M305" s="14" t="str">
        <f>IF(R306="","",R306)</f>
        <v>Přívětivý J.</v>
      </c>
      <c r="N305" s="14" t="str">
        <f>IF(R307="","",R307)</f>
        <v xml:space="preserve">Plachý </v>
      </c>
      <c r="O305" s="14"/>
      <c r="P305" s="190"/>
      <c r="Q305" s="20" t="s">
        <v>131</v>
      </c>
      <c r="R305" s="20" t="s">
        <v>135</v>
      </c>
      <c r="S305" s="20" t="s">
        <v>145</v>
      </c>
      <c r="T305" s="20" t="s">
        <v>147</v>
      </c>
      <c r="V305" s="20"/>
    </row>
    <row r="306" spans="1:22" x14ac:dyDescent="0.2">
      <c r="A306" s="20"/>
      <c r="C306" s="20"/>
      <c r="L306" s="14"/>
      <c r="M306" s="14"/>
      <c r="N306" s="14"/>
      <c r="O306" s="202"/>
      <c r="P306" s="203"/>
      <c r="Q306" s="20" t="s">
        <v>131</v>
      </c>
      <c r="R306" s="20" t="s">
        <v>180</v>
      </c>
      <c r="S306" s="20" t="s">
        <v>143</v>
      </c>
      <c r="T306" s="20" t="s">
        <v>151</v>
      </c>
      <c r="V306" s="20"/>
    </row>
    <row r="307" spans="1:22" ht="12.75" x14ac:dyDescent="0.2">
      <c r="A307" s="20"/>
      <c r="C307" s="20"/>
      <c r="L307" s="16" t="str">
        <f>IF(R310="","",R310)</f>
        <v>Švarc</v>
      </c>
      <c r="M307" s="204" t="str">
        <f>IF(R309="","",R309)</f>
        <v>Bastl P.</v>
      </c>
      <c r="N307" s="198"/>
      <c r="O307" s="20" t="str">
        <f>IF(R308="","",R308)</f>
        <v>Kelbler M.</v>
      </c>
      <c r="P307" s="203"/>
      <c r="Q307" s="20" t="s">
        <v>131</v>
      </c>
      <c r="R307" s="20" t="s">
        <v>139</v>
      </c>
      <c r="S307" s="20" t="s">
        <v>147</v>
      </c>
      <c r="T307" s="20" t="s">
        <v>149</v>
      </c>
      <c r="V307" s="20"/>
    </row>
    <row r="308" spans="1:22" ht="12.75" x14ac:dyDescent="0.2">
      <c r="A308" s="20"/>
      <c r="C308" s="20"/>
      <c r="L308" s="16" t="str">
        <f>IF(R313="","",R313)</f>
        <v>Kříž B.</v>
      </c>
      <c r="M308" s="204" t="str">
        <f>IF(R312="","",R312)</f>
        <v>Vávrů</v>
      </c>
      <c r="N308" s="198"/>
      <c r="O308" s="20" t="str">
        <f>IF(R311="","",R311)</f>
        <v>Bastl J.</v>
      </c>
      <c r="Q308" s="20" t="s">
        <v>142</v>
      </c>
      <c r="R308" s="20" t="s">
        <v>143</v>
      </c>
      <c r="S308" s="20" t="s">
        <v>149</v>
      </c>
      <c r="V308" s="20"/>
    </row>
    <row r="309" spans="1:22" ht="12.75" x14ac:dyDescent="0.2">
      <c r="A309" s="20"/>
      <c r="C309" s="20"/>
      <c r="L309" s="16" t="str">
        <f>IF(R316="","",R316)</f>
        <v/>
      </c>
      <c r="M309" s="204" t="str">
        <f>IF(R315="","",R315)</f>
        <v/>
      </c>
      <c r="N309" s="198"/>
      <c r="O309" s="20" t="str">
        <f>IF(R314="","",R314)</f>
        <v/>
      </c>
      <c r="Q309" s="20" t="s">
        <v>144</v>
      </c>
      <c r="R309" s="20" t="s">
        <v>145</v>
      </c>
      <c r="S309" s="20" t="s">
        <v>153</v>
      </c>
      <c r="T309" s="20" t="s">
        <v>145</v>
      </c>
      <c r="V309" s="20"/>
    </row>
    <row r="310" spans="1:22" x14ac:dyDescent="0.2">
      <c r="A310" s="20"/>
      <c r="C310" s="20"/>
      <c r="L310" s="20"/>
      <c r="Q310" s="20" t="s">
        <v>146</v>
      </c>
      <c r="R310" s="20" t="s">
        <v>147</v>
      </c>
      <c r="V310" s="20"/>
    </row>
    <row r="311" spans="1:22" x14ac:dyDescent="0.2">
      <c r="A311" s="20"/>
      <c r="C311" s="20"/>
      <c r="L311" s="193" t="s">
        <v>148</v>
      </c>
      <c r="M311" s="213" t="s">
        <v>3</v>
      </c>
      <c r="N311" s="214" t="s">
        <v>4</v>
      </c>
      <c r="Q311" s="20" t="s">
        <v>142</v>
      </c>
      <c r="R311" s="20" t="s">
        <v>149</v>
      </c>
      <c r="V311" s="20"/>
    </row>
    <row r="312" spans="1:22" x14ac:dyDescent="0.2">
      <c r="A312" s="20"/>
      <c r="C312" s="20"/>
      <c r="M312" s="215" t="str">
        <f>IF(S303="","",S303)</f>
        <v>Bastl P.</v>
      </c>
      <c r="N312" s="215" t="str">
        <f>IF(T303="","",T303)</f>
        <v>Švarc</v>
      </c>
      <c r="O312" s="216"/>
      <c r="Q312" s="20" t="s">
        <v>144</v>
      </c>
      <c r="R312" s="20" t="s">
        <v>153</v>
      </c>
      <c r="V312" s="20"/>
    </row>
    <row r="313" spans="1:22" x14ac:dyDescent="0.2">
      <c r="A313" s="20"/>
      <c r="C313" s="20"/>
      <c r="M313" s="215" t="str">
        <f t="shared" ref="M313:N318" si="16">IF(S304="","",S304)</f>
        <v>Kříž B.</v>
      </c>
      <c r="N313" s="215" t="str">
        <f t="shared" si="16"/>
        <v>Kříž M.</v>
      </c>
      <c r="O313" s="216"/>
      <c r="Q313" s="20" t="s">
        <v>146</v>
      </c>
      <c r="R313" s="20" t="s">
        <v>151</v>
      </c>
      <c r="V313" s="20"/>
    </row>
    <row r="314" spans="1:22" x14ac:dyDescent="0.2">
      <c r="A314" s="20"/>
      <c r="C314" s="20"/>
      <c r="M314" s="215" t="str">
        <f t="shared" si="16"/>
        <v>Bastl P.</v>
      </c>
      <c r="N314" s="215" t="str">
        <f t="shared" si="16"/>
        <v>Švarc</v>
      </c>
      <c r="O314" s="6"/>
      <c r="V314" s="20"/>
    </row>
    <row r="315" spans="1:22" x14ac:dyDescent="0.2">
      <c r="A315" s="20"/>
      <c r="C315" s="20"/>
      <c r="M315" s="215" t="str">
        <f t="shared" si="16"/>
        <v>Kelbler M.</v>
      </c>
      <c r="N315" s="215" t="str">
        <f t="shared" si="16"/>
        <v>Kříž B.</v>
      </c>
      <c r="O315" s="216"/>
      <c r="V315" s="20"/>
    </row>
    <row r="316" spans="1:22" x14ac:dyDescent="0.2">
      <c r="A316" s="20"/>
      <c r="C316" s="20"/>
      <c r="L316" s="20"/>
      <c r="M316" s="215" t="str">
        <f t="shared" si="16"/>
        <v>Švarc</v>
      </c>
      <c r="N316" s="215" t="str">
        <f t="shared" si="16"/>
        <v>Bastl J.</v>
      </c>
      <c r="O316" s="6"/>
      <c r="V316" s="20"/>
    </row>
    <row r="317" spans="1:22" x14ac:dyDescent="0.2">
      <c r="A317" s="20"/>
      <c r="C317" s="20"/>
      <c r="L317" s="20"/>
      <c r="M317" s="215" t="str">
        <f t="shared" si="16"/>
        <v>Bastl J.</v>
      </c>
      <c r="N317" s="215" t="str">
        <f t="shared" si="16"/>
        <v/>
      </c>
      <c r="V317" s="20"/>
    </row>
    <row r="318" spans="1:22" x14ac:dyDescent="0.2">
      <c r="A318" s="20"/>
      <c r="C318" s="20"/>
      <c r="L318" s="20"/>
      <c r="M318" s="215" t="str">
        <f t="shared" si="16"/>
        <v>Vávrů</v>
      </c>
      <c r="N318" s="215" t="str">
        <f t="shared" si="16"/>
        <v>Bastl P.</v>
      </c>
      <c r="V318" s="20"/>
    </row>
    <row r="319" spans="1:22" x14ac:dyDescent="0.2">
      <c r="A319" s="20"/>
      <c r="C319" s="20"/>
      <c r="L319" s="20"/>
      <c r="M319" s="215"/>
      <c r="V319" s="20"/>
    </row>
    <row r="320" spans="1:22" x14ac:dyDescent="0.2">
      <c r="A320" s="20"/>
      <c r="C320" s="20"/>
      <c r="L320" s="193" t="s">
        <v>127</v>
      </c>
      <c r="M320" s="6"/>
      <c r="N320" s="6"/>
      <c r="O320" s="6"/>
      <c r="V320" s="20"/>
    </row>
    <row r="321" spans="1:22" ht="12.75" x14ac:dyDescent="0.2">
      <c r="A321" s="20" t="s">
        <v>121</v>
      </c>
      <c r="B321" s="20" t="s">
        <v>181</v>
      </c>
      <c r="C321" s="20"/>
      <c r="M321" s="197" t="str">
        <f xml:space="preserve">  IF(R321="","",         R321)</f>
        <v>Trejbal</v>
      </c>
      <c r="N321" s="198"/>
      <c r="O321" s="6"/>
      <c r="Q321" s="20" t="s">
        <v>8</v>
      </c>
      <c r="R321" s="20" t="s">
        <v>182</v>
      </c>
      <c r="S321" s="20" t="s">
        <v>149</v>
      </c>
      <c r="T321" s="20" t="s">
        <v>151</v>
      </c>
      <c r="V321" s="20"/>
    </row>
    <row r="322" spans="1:22" x14ac:dyDescent="0.2">
      <c r="A322" s="20" t="s">
        <v>183</v>
      </c>
      <c r="B322" s="20" t="s">
        <v>184</v>
      </c>
      <c r="C322" s="20"/>
      <c r="L322" s="14"/>
      <c r="M322" s="14" t="str">
        <f>IF(R322="","",R322)</f>
        <v>Chvátal P.</v>
      </c>
      <c r="N322" s="14" t="str">
        <f>IF(R323="","",R323)</f>
        <v>Kříž M.</v>
      </c>
      <c r="O322" s="14"/>
      <c r="Q322" s="20" t="s">
        <v>131</v>
      </c>
      <c r="R322" s="20" t="s">
        <v>132</v>
      </c>
      <c r="S322" s="20" t="s">
        <v>143</v>
      </c>
      <c r="T322" s="20" t="s">
        <v>150</v>
      </c>
      <c r="V322" s="20"/>
    </row>
    <row r="323" spans="1:22" x14ac:dyDescent="0.2">
      <c r="A323" s="20"/>
      <c r="C323" s="20"/>
      <c r="L323" s="14"/>
      <c r="M323" s="14" t="str">
        <f>IF(R324="","",R324)</f>
        <v>Zejda V.</v>
      </c>
      <c r="N323" s="14" t="str">
        <f>IF(R325="","",R325)</f>
        <v xml:space="preserve">Plachý </v>
      </c>
      <c r="O323" s="14"/>
      <c r="P323" s="190"/>
      <c r="Q323" s="20" t="s">
        <v>131</v>
      </c>
      <c r="R323" s="20" t="s">
        <v>135</v>
      </c>
      <c r="S323" s="20" t="s">
        <v>153</v>
      </c>
      <c r="V323" s="20"/>
    </row>
    <row r="324" spans="1:22" x14ac:dyDescent="0.2">
      <c r="A324" s="20"/>
      <c r="C324" s="20"/>
      <c r="L324" s="14"/>
      <c r="M324" s="14"/>
      <c r="N324" s="14"/>
      <c r="O324" s="202"/>
      <c r="P324" s="203"/>
      <c r="Q324" s="20" t="s">
        <v>131</v>
      </c>
      <c r="R324" s="20" t="s">
        <v>138</v>
      </c>
      <c r="S324" s="20" t="s">
        <v>185</v>
      </c>
      <c r="T324" s="20" t="s">
        <v>145</v>
      </c>
      <c r="V324" s="20"/>
    </row>
    <row r="325" spans="1:22" ht="12.75" x14ac:dyDescent="0.2">
      <c r="A325" s="20"/>
      <c r="C325" s="20"/>
      <c r="L325" s="16" t="str">
        <f>IF(R328="","",R328)</f>
        <v>Vávrů</v>
      </c>
      <c r="M325" s="204" t="str">
        <f>IF(R327="","",R327)</f>
        <v>Bastl P.</v>
      </c>
      <c r="N325" s="198"/>
      <c r="O325" s="20" t="str">
        <f>IF(R326="","",R326)</f>
        <v>Kelbler M.</v>
      </c>
      <c r="P325" s="203"/>
      <c r="Q325" s="20" t="s">
        <v>131</v>
      </c>
      <c r="R325" s="20" t="s">
        <v>139</v>
      </c>
      <c r="S325" s="20" t="s">
        <v>153</v>
      </c>
      <c r="T325" s="20" t="s">
        <v>150</v>
      </c>
      <c r="V325" s="20"/>
    </row>
    <row r="326" spans="1:22" ht="12.75" x14ac:dyDescent="0.2">
      <c r="A326" s="20"/>
      <c r="C326" s="20"/>
      <c r="L326" s="16" t="str">
        <f>IF(R331="","",R331)</f>
        <v>Kříž B.</v>
      </c>
      <c r="M326" s="204" t="str">
        <f>IF(R330="","",R330)</f>
        <v>Jindra Z.</v>
      </c>
      <c r="N326" s="198"/>
      <c r="O326" s="20" t="str">
        <f>IF(R329="","",R329)</f>
        <v>Bastl J.</v>
      </c>
      <c r="Q326" s="20" t="s">
        <v>142</v>
      </c>
      <c r="R326" s="20" t="s">
        <v>143</v>
      </c>
      <c r="V326" s="20"/>
    </row>
    <row r="327" spans="1:22" ht="12.75" x14ac:dyDescent="0.2">
      <c r="A327" s="20"/>
      <c r="C327" s="20"/>
      <c r="L327" s="16" t="str">
        <f>IF(R334="","",R334)</f>
        <v>Chvátal J.</v>
      </c>
      <c r="M327" s="204" t="str">
        <f>IF(R333="","",R333)</f>
        <v>Jánský</v>
      </c>
      <c r="N327" s="198"/>
      <c r="O327" s="20" t="str">
        <f>IF(R332="","",R332)</f>
        <v>Krejčí</v>
      </c>
      <c r="Q327" s="20" t="s">
        <v>144</v>
      </c>
      <c r="R327" s="20" t="s">
        <v>145</v>
      </c>
      <c r="V327" s="20"/>
    </row>
    <row r="328" spans="1:22" x14ac:dyDescent="0.2">
      <c r="A328" s="20"/>
      <c r="C328" s="20"/>
      <c r="L328" s="20"/>
      <c r="Q328" s="20" t="s">
        <v>146</v>
      </c>
      <c r="R328" s="20" t="s">
        <v>153</v>
      </c>
      <c r="V328" s="20"/>
    </row>
    <row r="329" spans="1:22" s="219" customFormat="1" x14ac:dyDescent="0.2">
      <c r="L329" s="193" t="s">
        <v>148</v>
      </c>
      <c r="M329" s="213" t="s">
        <v>3</v>
      </c>
      <c r="N329" s="214" t="s">
        <v>4</v>
      </c>
      <c r="O329" s="20"/>
      <c r="P329" s="20"/>
      <c r="Q329" s="20" t="s">
        <v>142</v>
      </c>
      <c r="R329" s="20" t="s">
        <v>149</v>
      </c>
      <c r="S329" s="20"/>
      <c r="T329" s="20"/>
    </row>
    <row r="330" spans="1:22" s="219" customFormat="1" x14ac:dyDescent="0.2">
      <c r="L330" s="16"/>
      <c r="M330" s="215" t="str">
        <f>IF(S321="","",S321)</f>
        <v>Bastl J.</v>
      </c>
      <c r="N330" s="215" t="str">
        <f>IF(T321="","",T321)</f>
        <v>Kříž B.</v>
      </c>
      <c r="O330" s="216"/>
      <c r="P330" s="20"/>
      <c r="Q330" s="20" t="s">
        <v>144</v>
      </c>
      <c r="R330" s="20" t="s">
        <v>185</v>
      </c>
      <c r="S330" s="20"/>
      <c r="T330" s="20"/>
    </row>
    <row r="331" spans="1:22" s="219" customFormat="1" x14ac:dyDescent="0.2">
      <c r="L331" s="16"/>
      <c r="M331" s="215" t="str">
        <f t="shared" ref="M331:N334" si="17">IF(S322="","",S322)</f>
        <v>Kelbler M.</v>
      </c>
      <c r="N331" s="215" t="str">
        <f t="shared" si="17"/>
        <v>Jánský</v>
      </c>
      <c r="O331" s="216"/>
      <c r="P331" s="20"/>
      <c r="Q331" s="20" t="s">
        <v>146</v>
      </c>
      <c r="R331" s="20" t="s">
        <v>151</v>
      </c>
      <c r="S331" s="20"/>
      <c r="T331" s="20"/>
    </row>
    <row r="332" spans="1:22" s="219" customFormat="1" x14ac:dyDescent="0.2">
      <c r="L332" s="16"/>
      <c r="M332" s="215" t="str">
        <f t="shared" si="17"/>
        <v>Vávrů</v>
      </c>
      <c r="N332" s="215" t="str">
        <f t="shared" si="17"/>
        <v/>
      </c>
      <c r="O332" s="6"/>
      <c r="P332" s="20"/>
      <c r="Q332" s="20" t="s">
        <v>142</v>
      </c>
      <c r="R332" s="20" t="s">
        <v>163</v>
      </c>
      <c r="S332" s="20"/>
      <c r="T332" s="20"/>
    </row>
    <row r="333" spans="1:22" s="219" customFormat="1" x14ac:dyDescent="0.2">
      <c r="L333" s="16"/>
      <c r="M333" s="215" t="str">
        <f t="shared" si="17"/>
        <v>Jindra Z.</v>
      </c>
      <c r="N333" s="215" t="str">
        <f t="shared" si="17"/>
        <v>Bastl P.</v>
      </c>
      <c r="O333" s="216"/>
      <c r="P333" s="20"/>
      <c r="Q333" s="20" t="s">
        <v>144</v>
      </c>
      <c r="R333" s="20" t="s">
        <v>150</v>
      </c>
      <c r="S333" s="20"/>
      <c r="T333" s="20"/>
    </row>
    <row r="334" spans="1:22" s="219" customFormat="1" x14ac:dyDescent="0.2">
      <c r="L334" s="20"/>
      <c r="M334" s="215" t="str">
        <f t="shared" si="17"/>
        <v>Vávrů</v>
      </c>
      <c r="N334" s="215" t="str">
        <f t="shared" si="17"/>
        <v>Jánský</v>
      </c>
      <c r="O334" s="6"/>
      <c r="P334" s="20"/>
      <c r="Q334" s="20" t="s">
        <v>146</v>
      </c>
      <c r="R334" s="20" t="s">
        <v>154</v>
      </c>
      <c r="S334" s="20"/>
      <c r="T334" s="20"/>
    </row>
    <row r="335" spans="1:22" s="219" customFormat="1" x14ac:dyDescent="0.2">
      <c r="L335" s="20"/>
      <c r="M335" s="20"/>
      <c r="N335" s="20"/>
      <c r="O335" s="20"/>
      <c r="P335" s="20"/>
      <c r="Q335" s="20"/>
      <c r="R335" s="20"/>
      <c r="S335" s="20"/>
      <c r="T335" s="20"/>
    </row>
    <row r="336" spans="1:22" s="219" customFormat="1" x14ac:dyDescent="0.2"/>
    <row r="337" spans="1:22" s="219" customFormat="1" x14ac:dyDescent="0.2">
      <c r="A337" s="20" t="s">
        <v>121</v>
      </c>
      <c r="B337" s="20" t="s">
        <v>124</v>
      </c>
      <c r="L337" s="193" t="s">
        <v>127</v>
      </c>
      <c r="M337" s="6"/>
      <c r="N337" s="6"/>
      <c r="O337" s="6"/>
      <c r="P337" s="20"/>
      <c r="Q337" s="20"/>
      <c r="R337" s="20"/>
      <c r="S337" s="20"/>
      <c r="T337" s="20"/>
    </row>
    <row r="338" spans="1:22" s="219" customFormat="1" ht="12.75" x14ac:dyDescent="0.2">
      <c r="A338" s="20" t="s">
        <v>183</v>
      </c>
      <c r="B338" s="37" t="s">
        <v>186</v>
      </c>
      <c r="L338" s="16"/>
      <c r="M338" s="197" t="str">
        <f xml:space="preserve">  IF(R338="","",         R338)</f>
        <v>Havlík</v>
      </c>
      <c r="N338" s="198"/>
      <c r="O338" s="6"/>
      <c r="P338" s="20"/>
      <c r="Q338" s="20" t="s">
        <v>8</v>
      </c>
      <c r="R338" s="20" t="s">
        <v>129</v>
      </c>
      <c r="S338" s="20" t="s">
        <v>149</v>
      </c>
      <c r="T338" s="20" t="s">
        <v>185</v>
      </c>
    </row>
    <row r="339" spans="1:22" s="219" customFormat="1" x14ac:dyDescent="0.2">
      <c r="L339" s="14"/>
      <c r="M339" s="14" t="str">
        <f>IF(R339="","",R339)</f>
        <v>Chvátal P.</v>
      </c>
      <c r="N339" s="14" t="str">
        <f>IF(R340="","",R340)</f>
        <v>Kříž M.</v>
      </c>
      <c r="O339" s="14"/>
      <c r="P339" s="20"/>
      <c r="Q339" s="20" t="s">
        <v>131</v>
      </c>
      <c r="R339" s="20" t="s">
        <v>132</v>
      </c>
      <c r="S339" s="20" t="s">
        <v>132</v>
      </c>
      <c r="T339" s="20"/>
    </row>
    <row r="340" spans="1:22" s="219" customFormat="1" x14ac:dyDescent="0.2">
      <c r="L340" s="14"/>
      <c r="M340" s="14" t="str">
        <f>IF(R341="","",R341)</f>
        <v>Zejda V.</v>
      </c>
      <c r="N340" s="14" t="str">
        <f>IF(R342="","",R342)</f>
        <v xml:space="preserve">Plachý </v>
      </c>
      <c r="O340" s="14"/>
      <c r="P340" s="190"/>
      <c r="Q340" s="20" t="s">
        <v>131</v>
      </c>
      <c r="R340" s="20" t="s">
        <v>135</v>
      </c>
      <c r="S340" s="20" t="s">
        <v>149</v>
      </c>
      <c r="T340" s="20" t="s">
        <v>185</v>
      </c>
    </row>
    <row r="341" spans="1:22" s="219" customFormat="1" x14ac:dyDescent="0.2">
      <c r="L341" s="14"/>
      <c r="M341" s="14"/>
      <c r="N341" s="14"/>
      <c r="O341" s="202"/>
      <c r="P341" s="203"/>
      <c r="Q341" s="20" t="s">
        <v>131</v>
      </c>
      <c r="R341" s="20" t="s">
        <v>138</v>
      </c>
      <c r="S341" s="20" t="s">
        <v>153</v>
      </c>
      <c r="T341" s="20" t="s">
        <v>145</v>
      </c>
    </row>
    <row r="342" spans="1:22" s="219" customFormat="1" ht="12.75" x14ac:dyDescent="0.2">
      <c r="L342" s="16" t="str">
        <f>IF(R345="","",R345)</f>
        <v>Švarc</v>
      </c>
      <c r="M342" s="204" t="str">
        <f>IF(R344="","",R344)</f>
        <v>Jindra Z.</v>
      </c>
      <c r="N342" s="198"/>
      <c r="O342" s="20" t="str">
        <f>IF(R343="","",R343)</f>
        <v>Kelbler M.</v>
      </c>
      <c r="P342" s="203"/>
      <c r="Q342" s="20" t="s">
        <v>131</v>
      </c>
      <c r="R342" s="20" t="s">
        <v>139</v>
      </c>
      <c r="S342" s="20" t="s">
        <v>132</v>
      </c>
      <c r="T342" s="20"/>
    </row>
    <row r="343" spans="1:22" s="219" customFormat="1" ht="12.75" x14ac:dyDescent="0.2">
      <c r="L343" s="16" t="str">
        <f>IF(R348="","",R348)</f>
        <v>Kříž B.</v>
      </c>
      <c r="M343" s="204" t="str">
        <f>IF(R347="","",R347)</f>
        <v>Jánský</v>
      </c>
      <c r="N343" s="198"/>
      <c r="O343" s="20" t="str">
        <f>IF(R346="","",R346)</f>
        <v>Bastl J.</v>
      </c>
      <c r="P343" s="20"/>
      <c r="Q343" s="20" t="s">
        <v>142</v>
      </c>
      <c r="R343" s="20" t="s">
        <v>143</v>
      </c>
      <c r="S343" s="20" t="s">
        <v>138</v>
      </c>
      <c r="T343" s="20" t="s">
        <v>151</v>
      </c>
    </row>
    <row r="344" spans="1:22" s="219" customFormat="1" ht="12.75" x14ac:dyDescent="0.2">
      <c r="L344" s="16" t="str">
        <f>IF(R351="","",R351)</f>
        <v>Bastl P.</v>
      </c>
      <c r="M344" s="204" t="str">
        <f>IF(R350="","",R350)</f>
        <v/>
      </c>
      <c r="N344" s="198"/>
      <c r="O344" s="20" t="str">
        <f>IF(R349="","",R349)</f>
        <v>Vávrů</v>
      </c>
      <c r="P344" s="20"/>
      <c r="Q344" s="20" t="s">
        <v>144</v>
      </c>
      <c r="R344" s="20" t="s">
        <v>185</v>
      </c>
      <c r="S344" s="20" t="s">
        <v>185</v>
      </c>
      <c r="T344" s="20" t="s">
        <v>143</v>
      </c>
    </row>
    <row r="345" spans="1:22" s="219" customFormat="1" x14ac:dyDescent="0.2">
      <c r="L345" s="20"/>
      <c r="M345" s="20"/>
      <c r="N345" s="20"/>
      <c r="O345" s="20"/>
      <c r="P345" s="20"/>
      <c r="Q345" s="20" t="s">
        <v>146</v>
      </c>
      <c r="R345" s="20" t="s">
        <v>147</v>
      </c>
      <c r="S345" s="20"/>
      <c r="T345" s="20"/>
    </row>
    <row r="346" spans="1:22" s="219" customFormat="1" x14ac:dyDescent="0.2">
      <c r="L346" s="193" t="s">
        <v>148</v>
      </c>
      <c r="M346" s="213" t="s">
        <v>3</v>
      </c>
      <c r="N346" s="214" t="s">
        <v>4</v>
      </c>
      <c r="O346" s="20"/>
      <c r="P346" s="20"/>
      <c r="Q346" s="20" t="s">
        <v>142</v>
      </c>
      <c r="R346" s="20" t="s">
        <v>149</v>
      </c>
      <c r="S346" s="20"/>
      <c r="T346" s="20"/>
    </row>
    <row r="347" spans="1:22" s="219" customFormat="1" x14ac:dyDescent="0.2">
      <c r="L347" s="16"/>
      <c r="M347" s="215" t="str">
        <f>IF(S338="","",S338)</f>
        <v>Bastl J.</v>
      </c>
      <c r="N347" s="215" t="str">
        <f>IF(T338="","",T338)</f>
        <v>Jindra Z.</v>
      </c>
      <c r="O347" s="216"/>
      <c r="P347" s="20"/>
      <c r="Q347" s="20" t="s">
        <v>144</v>
      </c>
      <c r="R347" s="20" t="s">
        <v>150</v>
      </c>
      <c r="S347" s="20"/>
      <c r="T347" s="20"/>
    </row>
    <row r="348" spans="1:22" s="219" customFormat="1" x14ac:dyDescent="0.2">
      <c r="L348" s="16"/>
      <c r="M348" s="215" t="str">
        <f t="shared" ref="M348:N354" si="18">IF(S339="","",S339)</f>
        <v>Chvátal P.</v>
      </c>
      <c r="N348" s="215" t="str">
        <f t="shared" si="18"/>
        <v/>
      </c>
      <c r="O348" s="216"/>
      <c r="P348" s="20"/>
      <c r="Q348" s="20" t="s">
        <v>146</v>
      </c>
      <c r="R348" s="20" t="s">
        <v>151</v>
      </c>
      <c r="S348" s="20"/>
      <c r="T348" s="20"/>
    </row>
    <row r="349" spans="1:22" s="219" customFormat="1" x14ac:dyDescent="0.2">
      <c r="L349" s="16"/>
      <c r="M349" s="215" t="str">
        <f t="shared" si="18"/>
        <v>Bastl J.</v>
      </c>
      <c r="N349" s="215" t="str">
        <f t="shared" si="18"/>
        <v>Jindra Z.</v>
      </c>
      <c r="O349" s="6"/>
      <c r="P349" s="20"/>
      <c r="Q349" s="20" t="s">
        <v>142</v>
      </c>
      <c r="R349" s="20" t="s">
        <v>153</v>
      </c>
      <c r="S349" s="20"/>
      <c r="T349" s="20"/>
    </row>
    <row r="350" spans="1:22" s="219" customFormat="1" x14ac:dyDescent="0.2">
      <c r="L350" s="16"/>
      <c r="M350" s="215" t="str">
        <f t="shared" si="18"/>
        <v>Vávrů</v>
      </c>
      <c r="N350" s="215" t="str">
        <f t="shared" si="18"/>
        <v>Bastl P.</v>
      </c>
      <c r="O350" s="216"/>
      <c r="P350" s="20"/>
      <c r="Q350" s="20" t="s">
        <v>144</v>
      </c>
      <c r="R350" s="20"/>
      <c r="S350" s="20"/>
      <c r="T350" s="20"/>
    </row>
    <row r="351" spans="1:22" s="219" customFormat="1" x14ac:dyDescent="0.2">
      <c r="L351" s="20"/>
      <c r="M351" s="215" t="str">
        <f t="shared" si="18"/>
        <v>Chvátal P.</v>
      </c>
      <c r="N351" s="215" t="str">
        <f t="shared" si="18"/>
        <v/>
      </c>
      <c r="O351" s="6"/>
      <c r="P351" s="20"/>
      <c r="Q351" s="20" t="s">
        <v>146</v>
      </c>
      <c r="R351" s="20" t="s">
        <v>145</v>
      </c>
      <c r="S351" s="20"/>
      <c r="T351" s="20"/>
    </row>
    <row r="352" spans="1:22" x14ac:dyDescent="0.2">
      <c r="A352" s="20"/>
      <c r="C352" s="20"/>
      <c r="L352" s="20"/>
      <c r="M352" s="215" t="str">
        <f t="shared" si="18"/>
        <v>Zejda V.</v>
      </c>
      <c r="N352" s="215" t="str">
        <f t="shared" si="18"/>
        <v>Kříž B.</v>
      </c>
      <c r="V352" s="20"/>
    </row>
    <row r="353" spans="1:22" x14ac:dyDescent="0.2">
      <c r="A353" s="20"/>
      <c r="C353" s="20"/>
      <c r="J353" s="222"/>
      <c r="L353" s="20"/>
      <c r="M353" s="215" t="str">
        <f t="shared" si="18"/>
        <v>Jindra Z.</v>
      </c>
      <c r="N353" s="215" t="str">
        <f t="shared" si="18"/>
        <v>Kelbler M.</v>
      </c>
      <c r="V353" s="20"/>
    </row>
    <row r="354" spans="1:22" x14ac:dyDescent="0.2">
      <c r="A354" s="20"/>
      <c r="C354" s="20"/>
      <c r="J354" s="222"/>
      <c r="L354" s="20"/>
      <c r="M354" s="215" t="str">
        <f t="shared" si="18"/>
        <v/>
      </c>
      <c r="V354" s="20"/>
    </row>
    <row r="355" spans="1:22" x14ac:dyDescent="0.2">
      <c r="A355" s="20"/>
      <c r="C355" s="20"/>
      <c r="J355" s="222"/>
      <c r="L355" s="20"/>
      <c r="M355" s="222"/>
      <c r="V355" s="20"/>
    </row>
    <row r="356" spans="1:22" x14ac:dyDescent="0.2">
      <c r="A356" s="20"/>
      <c r="C356" s="20"/>
      <c r="J356" s="222"/>
      <c r="L356" s="20"/>
      <c r="V356" s="20"/>
    </row>
    <row r="357" spans="1:22" x14ac:dyDescent="0.2">
      <c r="A357" s="20"/>
      <c r="C357" s="20"/>
      <c r="L357" s="20"/>
      <c r="V357" s="20"/>
    </row>
    <row r="358" spans="1:22" x14ac:dyDescent="0.2">
      <c r="A358" s="20"/>
      <c r="C358" s="20"/>
      <c r="L358" s="20"/>
      <c r="V358" s="20"/>
    </row>
    <row r="359" spans="1:22" x14ac:dyDescent="0.2">
      <c r="A359" s="20"/>
      <c r="C359" s="20"/>
      <c r="L359" s="20"/>
      <c r="V359" s="20"/>
    </row>
    <row r="360" spans="1:22" x14ac:dyDescent="0.2">
      <c r="A360" s="20"/>
      <c r="C360" s="20"/>
      <c r="L360" s="20"/>
      <c r="V360" s="20"/>
    </row>
    <row r="361" spans="1:22" x14ac:dyDescent="0.2">
      <c r="A361" s="20"/>
      <c r="C361" s="20"/>
      <c r="L361" s="20"/>
      <c r="V361" s="20"/>
    </row>
    <row r="362" spans="1:22" x14ac:dyDescent="0.2">
      <c r="A362" s="20"/>
      <c r="C362" s="20"/>
      <c r="L362" s="20"/>
      <c r="V362" s="20"/>
    </row>
    <row r="363" spans="1:22" x14ac:dyDescent="0.2">
      <c r="A363" s="20"/>
      <c r="C363" s="20"/>
      <c r="L363" s="20"/>
      <c r="V363" s="20"/>
    </row>
    <row r="364" spans="1:22" x14ac:dyDescent="0.2">
      <c r="A364" s="20"/>
      <c r="C364" s="20"/>
      <c r="L364" s="20"/>
      <c r="V364" s="20"/>
    </row>
    <row r="365" spans="1:22" x14ac:dyDescent="0.2">
      <c r="A365" s="20"/>
      <c r="C365" s="20"/>
      <c r="L365" s="20"/>
      <c r="V365" s="20"/>
    </row>
    <row r="366" spans="1:22" x14ac:dyDescent="0.2">
      <c r="A366" s="20"/>
      <c r="C366" s="20"/>
      <c r="L366" s="20"/>
      <c r="V366" s="20"/>
    </row>
    <row r="367" spans="1:22" x14ac:dyDescent="0.2">
      <c r="A367" s="20"/>
      <c r="C367" s="20"/>
      <c r="L367" s="20"/>
      <c r="V367" s="20"/>
    </row>
    <row r="368" spans="1:22" x14ac:dyDescent="0.2">
      <c r="A368" s="20"/>
      <c r="C368" s="20"/>
      <c r="L368" s="20"/>
      <c r="V368" s="20"/>
    </row>
    <row r="369" spans="1:22" x14ac:dyDescent="0.2">
      <c r="A369" s="20"/>
      <c r="C369" s="20"/>
      <c r="L369" s="20"/>
      <c r="V369" s="20"/>
    </row>
    <row r="370" spans="1:22" x14ac:dyDescent="0.2">
      <c r="A370" s="20"/>
      <c r="C370" s="20"/>
      <c r="L370" s="20"/>
      <c r="V370" s="20"/>
    </row>
    <row r="371" spans="1:22" x14ac:dyDescent="0.2">
      <c r="A371" s="20"/>
      <c r="C371" s="20"/>
      <c r="L371" s="20"/>
      <c r="V371" s="20"/>
    </row>
    <row r="372" spans="1:22" x14ac:dyDescent="0.2">
      <c r="A372" s="20"/>
      <c r="C372" s="20"/>
      <c r="L372" s="20"/>
      <c r="V372" s="20"/>
    </row>
    <row r="373" spans="1:22" x14ac:dyDescent="0.2">
      <c r="A373" s="20"/>
      <c r="C373" s="20"/>
      <c r="L373" s="20"/>
      <c r="V373" s="20"/>
    </row>
    <row r="374" spans="1:22" x14ac:dyDescent="0.2">
      <c r="A374" s="20"/>
      <c r="C374" s="20"/>
      <c r="L374" s="20"/>
      <c r="V374" s="20"/>
    </row>
    <row r="375" spans="1:22" x14ac:dyDescent="0.2">
      <c r="A375" s="20"/>
      <c r="C375" s="20"/>
      <c r="L375" s="20"/>
      <c r="V375" s="20"/>
    </row>
    <row r="376" spans="1:22" s="219" customFormat="1" x14ac:dyDescent="0.2"/>
    <row r="377" spans="1:22" s="219" customFormat="1" x14ac:dyDescent="0.2"/>
    <row r="378" spans="1:22" s="219" customFormat="1" x14ac:dyDescent="0.2"/>
    <row r="379" spans="1:22" s="219" customFormat="1" x14ac:dyDescent="0.2"/>
    <row r="380" spans="1:22" s="219" customFormat="1" x14ac:dyDescent="0.2"/>
    <row r="381" spans="1:22" s="219" customFormat="1" x14ac:dyDescent="0.2"/>
    <row r="382" spans="1:22" s="219" customFormat="1" x14ac:dyDescent="0.2"/>
    <row r="383" spans="1:22" s="219" customFormat="1" x14ac:dyDescent="0.2"/>
    <row r="384" spans="1:22" s="219" customFormat="1" x14ac:dyDescent="0.2"/>
    <row r="385" spans="1:22" s="219" customFormat="1" x14ac:dyDescent="0.2"/>
    <row r="386" spans="1:22" s="219" customFormat="1" x14ac:dyDescent="0.2"/>
    <row r="387" spans="1:22" s="219" customFormat="1" x14ac:dyDescent="0.2"/>
    <row r="388" spans="1:22" s="219" customFormat="1" x14ac:dyDescent="0.2"/>
    <row r="389" spans="1:22" s="219" customFormat="1" x14ac:dyDescent="0.2"/>
    <row r="390" spans="1:22" s="219" customFormat="1" x14ac:dyDescent="0.2"/>
    <row r="391" spans="1:22" s="219" customFormat="1" x14ac:dyDescent="0.2"/>
    <row r="392" spans="1:22" s="219" customFormat="1" x14ac:dyDescent="0.2"/>
    <row r="393" spans="1:22" s="219" customFormat="1" x14ac:dyDescent="0.2"/>
    <row r="394" spans="1:22" s="219" customFormat="1" x14ac:dyDescent="0.2"/>
    <row r="395" spans="1:22" s="219" customFormat="1" x14ac:dyDescent="0.2"/>
    <row r="396" spans="1:22" s="219" customFormat="1" x14ac:dyDescent="0.2"/>
    <row r="397" spans="1:22" s="219" customFormat="1" x14ac:dyDescent="0.2"/>
    <row r="398" spans="1:22" s="219" customFormat="1" x14ac:dyDescent="0.2"/>
    <row r="399" spans="1:22" x14ac:dyDescent="0.2">
      <c r="A399" s="20"/>
      <c r="C399" s="20"/>
      <c r="L399" s="20"/>
      <c r="V399" s="20"/>
    </row>
    <row r="400" spans="1:22" x14ac:dyDescent="0.2">
      <c r="A400" s="20"/>
      <c r="C400" s="20"/>
      <c r="L400" s="20"/>
      <c r="V400" s="20"/>
    </row>
    <row r="401" spans="1:22" x14ac:dyDescent="0.2">
      <c r="A401" s="20"/>
      <c r="C401" s="20"/>
      <c r="L401" s="20"/>
      <c r="V401" s="20"/>
    </row>
    <row r="402" spans="1:22" x14ac:dyDescent="0.2">
      <c r="A402" s="20"/>
      <c r="C402" s="20"/>
      <c r="L402" s="20"/>
      <c r="V402" s="20"/>
    </row>
    <row r="403" spans="1:22" x14ac:dyDescent="0.2">
      <c r="A403" s="20"/>
      <c r="C403" s="20"/>
      <c r="L403" s="20"/>
      <c r="V403" s="20"/>
    </row>
    <row r="404" spans="1:22" x14ac:dyDescent="0.2">
      <c r="A404" s="20"/>
      <c r="C404" s="20"/>
      <c r="L404" s="20"/>
      <c r="V404" s="20"/>
    </row>
    <row r="405" spans="1:22" x14ac:dyDescent="0.2">
      <c r="A405" s="20"/>
      <c r="C405" s="20"/>
      <c r="L405" s="20"/>
      <c r="V405" s="20"/>
    </row>
    <row r="406" spans="1:22" x14ac:dyDescent="0.2">
      <c r="A406" s="20"/>
      <c r="C406" s="20"/>
      <c r="L406" s="20"/>
      <c r="V406" s="20"/>
    </row>
    <row r="407" spans="1:22" x14ac:dyDescent="0.2">
      <c r="A407" s="20"/>
      <c r="C407" s="20"/>
      <c r="L407" s="20"/>
      <c r="V407" s="20"/>
    </row>
    <row r="408" spans="1:22" x14ac:dyDescent="0.2">
      <c r="A408" s="20"/>
      <c r="C408" s="20"/>
      <c r="L408" s="20"/>
      <c r="V408" s="20"/>
    </row>
    <row r="409" spans="1:22" x14ac:dyDescent="0.2">
      <c r="A409" s="20"/>
      <c r="C409" s="20"/>
      <c r="L409" s="20"/>
      <c r="V409" s="20"/>
    </row>
    <row r="410" spans="1:22" x14ac:dyDescent="0.2">
      <c r="A410" s="20"/>
      <c r="C410" s="20"/>
      <c r="L410" s="20"/>
      <c r="V410" s="20"/>
    </row>
    <row r="411" spans="1:22" x14ac:dyDescent="0.2">
      <c r="A411" s="20"/>
      <c r="C411" s="20"/>
      <c r="L411" s="20"/>
      <c r="V411" s="20"/>
    </row>
    <row r="412" spans="1:22" x14ac:dyDescent="0.2">
      <c r="A412" s="20"/>
      <c r="C412" s="20"/>
      <c r="L412" s="20"/>
      <c r="V412" s="20"/>
    </row>
    <row r="413" spans="1:22" x14ac:dyDescent="0.2">
      <c r="A413" s="20"/>
      <c r="C413" s="20"/>
      <c r="L413" s="20"/>
      <c r="V413" s="20"/>
    </row>
    <row r="414" spans="1:22" x14ac:dyDescent="0.2">
      <c r="A414" s="20"/>
      <c r="C414" s="20"/>
      <c r="L414" s="20"/>
      <c r="V414" s="20"/>
    </row>
    <row r="415" spans="1:22" x14ac:dyDescent="0.2">
      <c r="A415" s="20"/>
      <c r="C415" s="20"/>
      <c r="L415" s="20"/>
      <c r="V415" s="20"/>
    </row>
    <row r="416" spans="1:22" x14ac:dyDescent="0.2">
      <c r="A416" s="20"/>
      <c r="C416" s="20"/>
      <c r="L416" s="20"/>
      <c r="V416" s="20"/>
    </row>
    <row r="417" spans="1:22" x14ac:dyDescent="0.2">
      <c r="A417" s="20"/>
      <c r="C417" s="20"/>
      <c r="L417" s="20"/>
      <c r="V417" s="20"/>
    </row>
    <row r="418" spans="1:22" x14ac:dyDescent="0.2">
      <c r="A418" s="20"/>
      <c r="C418" s="20"/>
      <c r="L418" s="20"/>
      <c r="V418" s="20"/>
    </row>
    <row r="419" spans="1:22" x14ac:dyDescent="0.2">
      <c r="A419" s="20"/>
      <c r="C419" s="20"/>
      <c r="L419" s="20"/>
      <c r="V419" s="20"/>
    </row>
    <row r="420" spans="1:22" x14ac:dyDescent="0.2">
      <c r="A420" s="20"/>
      <c r="C420" s="20"/>
      <c r="L420" s="20"/>
      <c r="V420" s="20"/>
    </row>
    <row r="421" spans="1:22" s="219" customFormat="1" x14ac:dyDescent="0.2"/>
    <row r="422" spans="1:22" s="219" customFormat="1" x14ac:dyDescent="0.2"/>
    <row r="423" spans="1:22" s="219" customFormat="1" x14ac:dyDescent="0.2"/>
    <row r="424" spans="1:22" s="219" customFormat="1" x14ac:dyDescent="0.2"/>
    <row r="425" spans="1:22" s="219" customFormat="1" x14ac:dyDescent="0.2"/>
    <row r="426" spans="1:22" s="219" customFormat="1" x14ac:dyDescent="0.2"/>
    <row r="427" spans="1:22" s="219" customFormat="1" x14ac:dyDescent="0.2"/>
    <row r="428" spans="1:22" s="219" customFormat="1" x14ac:dyDescent="0.2"/>
    <row r="429" spans="1:22" s="219" customFormat="1" x14ac:dyDescent="0.2"/>
    <row r="430" spans="1:22" s="219" customFormat="1" x14ac:dyDescent="0.2"/>
    <row r="431" spans="1:22" s="219" customFormat="1" x14ac:dyDescent="0.2"/>
    <row r="432" spans="1:22" s="219" customFormat="1" x14ac:dyDescent="0.2"/>
    <row r="433" spans="1:22" s="219" customFormat="1" x14ac:dyDescent="0.2"/>
    <row r="434" spans="1:22" s="219" customFormat="1" x14ac:dyDescent="0.2"/>
    <row r="435" spans="1:22" s="219" customFormat="1" x14ac:dyDescent="0.2"/>
    <row r="436" spans="1:22" s="219" customFormat="1" x14ac:dyDescent="0.2"/>
    <row r="437" spans="1:22" s="219" customFormat="1" x14ac:dyDescent="0.2"/>
    <row r="438" spans="1:22" s="219" customFormat="1" x14ac:dyDescent="0.2"/>
    <row r="439" spans="1:22" s="219" customFormat="1" x14ac:dyDescent="0.2"/>
    <row r="440" spans="1:22" s="219" customFormat="1" x14ac:dyDescent="0.2"/>
    <row r="441" spans="1:22" s="219" customFormat="1" x14ac:dyDescent="0.2"/>
    <row r="442" spans="1:22" s="219" customFormat="1" x14ac:dyDescent="0.2"/>
    <row r="443" spans="1:22" x14ac:dyDescent="0.2">
      <c r="A443" s="20"/>
      <c r="C443" s="20"/>
      <c r="L443" s="20"/>
      <c r="V443" s="20"/>
    </row>
    <row r="444" spans="1:22" x14ac:dyDescent="0.2">
      <c r="A444" s="20"/>
      <c r="C444" s="20"/>
      <c r="L444" s="20"/>
      <c r="V444" s="20"/>
    </row>
    <row r="445" spans="1:22" x14ac:dyDescent="0.2">
      <c r="A445" s="20"/>
      <c r="C445" s="20"/>
      <c r="L445" s="20"/>
      <c r="V445" s="20"/>
    </row>
    <row r="446" spans="1:22" x14ac:dyDescent="0.2">
      <c r="A446" s="20"/>
      <c r="C446" s="20"/>
      <c r="L446" s="20"/>
      <c r="V446" s="20"/>
    </row>
    <row r="447" spans="1:22" x14ac:dyDescent="0.2">
      <c r="A447" s="20"/>
      <c r="C447" s="20"/>
      <c r="L447" s="20"/>
      <c r="V447" s="20"/>
    </row>
    <row r="448" spans="1:22" x14ac:dyDescent="0.2">
      <c r="A448" s="20"/>
      <c r="C448" s="20"/>
      <c r="L448" s="20"/>
      <c r="V448" s="20"/>
    </row>
    <row r="449" spans="1:22" x14ac:dyDescent="0.2">
      <c r="A449" s="20"/>
      <c r="C449" s="20"/>
      <c r="L449" s="20"/>
      <c r="V449" s="20"/>
    </row>
    <row r="450" spans="1:22" x14ac:dyDescent="0.2">
      <c r="A450" s="20"/>
      <c r="C450" s="20"/>
      <c r="L450" s="20"/>
      <c r="V450" s="20"/>
    </row>
    <row r="451" spans="1:22" x14ac:dyDescent="0.2">
      <c r="A451" s="20"/>
      <c r="C451" s="20"/>
      <c r="L451" s="20"/>
      <c r="V451" s="20"/>
    </row>
    <row r="452" spans="1:22" x14ac:dyDescent="0.2">
      <c r="A452" s="20"/>
      <c r="C452" s="20"/>
      <c r="L452" s="20"/>
      <c r="V452" s="20"/>
    </row>
    <row r="453" spans="1:22" x14ac:dyDescent="0.2">
      <c r="A453" s="20"/>
      <c r="C453" s="20"/>
      <c r="L453" s="20"/>
      <c r="V453" s="20"/>
    </row>
    <row r="454" spans="1:22" x14ac:dyDescent="0.2">
      <c r="A454" s="20"/>
      <c r="C454" s="20"/>
      <c r="L454" s="20"/>
      <c r="V454" s="20"/>
    </row>
    <row r="455" spans="1:22" x14ac:dyDescent="0.2">
      <c r="A455" s="20"/>
      <c r="C455" s="20"/>
      <c r="L455" s="20"/>
      <c r="V455" s="20"/>
    </row>
    <row r="456" spans="1:22" x14ac:dyDescent="0.2">
      <c r="A456" s="20"/>
      <c r="C456" s="20"/>
      <c r="L456" s="20"/>
      <c r="V456" s="20"/>
    </row>
    <row r="457" spans="1:22" x14ac:dyDescent="0.2">
      <c r="A457" s="20"/>
      <c r="C457" s="20"/>
      <c r="L457" s="20"/>
      <c r="V457" s="20"/>
    </row>
    <row r="458" spans="1:22" x14ac:dyDescent="0.2">
      <c r="A458" s="20"/>
      <c r="C458" s="20"/>
      <c r="L458" s="20"/>
      <c r="V458" s="20"/>
    </row>
    <row r="459" spans="1:22" x14ac:dyDescent="0.2">
      <c r="A459" s="20"/>
      <c r="C459" s="20"/>
      <c r="L459" s="20"/>
      <c r="V459" s="20"/>
    </row>
    <row r="460" spans="1:22" x14ac:dyDescent="0.2">
      <c r="A460" s="20"/>
      <c r="C460" s="20"/>
      <c r="L460" s="20"/>
      <c r="V460" s="20"/>
    </row>
    <row r="461" spans="1:22" x14ac:dyDescent="0.2">
      <c r="A461" s="20"/>
      <c r="C461" s="20"/>
      <c r="L461" s="20"/>
      <c r="V461" s="20"/>
    </row>
    <row r="462" spans="1:22" x14ac:dyDescent="0.2">
      <c r="A462" s="20"/>
      <c r="C462" s="20"/>
      <c r="L462" s="20"/>
      <c r="V462" s="20"/>
    </row>
    <row r="463" spans="1:22" x14ac:dyDescent="0.2">
      <c r="A463" s="20"/>
      <c r="C463" s="20"/>
      <c r="L463" s="20"/>
      <c r="V463" s="20"/>
    </row>
    <row r="464" spans="1:22" x14ac:dyDescent="0.2">
      <c r="A464" s="20"/>
      <c r="C464" s="20"/>
      <c r="L464" s="20"/>
      <c r="V464" s="20"/>
    </row>
    <row r="465" spans="1:22" x14ac:dyDescent="0.2">
      <c r="A465" s="20"/>
      <c r="C465" s="20"/>
      <c r="L465" s="20"/>
      <c r="V465" s="20"/>
    </row>
    <row r="466" spans="1:22" x14ac:dyDescent="0.2">
      <c r="A466" s="20"/>
      <c r="C466" s="20"/>
      <c r="L466" s="20"/>
      <c r="V466" s="20"/>
    </row>
    <row r="467" spans="1:22" x14ac:dyDescent="0.2">
      <c r="A467" s="20"/>
      <c r="C467" s="20"/>
      <c r="L467" s="20"/>
      <c r="V467" s="20"/>
    </row>
    <row r="468" spans="1:22" x14ac:dyDescent="0.2">
      <c r="A468" s="20"/>
      <c r="C468" s="20"/>
      <c r="L468" s="20"/>
      <c r="V468" s="20"/>
    </row>
    <row r="469" spans="1:22" x14ac:dyDescent="0.2">
      <c r="A469" s="20"/>
      <c r="C469" s="20"/>
      <c r="L469" s="20"/>
      <c r="V469" s="20"/>
    </row>
    <row r="470" spans="1:22" x14ac:dyDescent="0.2">
      <c r="A470" s="20"/>
      <c r="C470" s="20"/>
      <c r="L470" s="20"/>
      <c r="V470" s="20"/>
    </row>
    <row r="471" spans="1:22" x14ac:dyDescent="0.2">
      <c r="A471" s="20"/>
      <c r="C471" s="20"/>
      <c r="L471" s="20"/>
      <c r="V471" s="20"/>
    </row>
    <row r="472" spans="1:22" x14ac:dyDescent="0.2">
      <c r="A472" s="20"/>
      <c r="C472" s="20"/>
      <c r="L472" s="20"/>
      <c r="V472" s="20"/>
    </row>
    <row r="473" spans="1:22" x14ac:dyDescent="0.2">
      <c r="A473" s="20"/>
      <c r="C473" s="20"/>
      <c r="L473" s="20"/>
      <c r="V473" s="20"/>
    </row>
    <row r="474" spans="1:22" x14ac:dyDescent="0.2">
      <c r="A474" s="20"/>
      <c r="C474" s="20"/>
      <c r="L474" s="20"/>
      <c r="V474" s="20"/>
    </row>
    <row r="475" spans="1:22" x14ac:dyDescent="0.2">
      <c r="A475" s="20"/>
      <c r="C475" s="20"/>
      <c r="L475" s="20"/>
      <c r="V475" s="20"/>
    </row>
    <row r="476" spans="1:22" x14ac:dyDescent="0.2">
      <c r="A476" s="20"/>
      <c r="C476" s="20"/>
      <c r="L476" s="20"/>
      <c r="V476" s="20"/>
    </row>
    <row r="477" spans="1:22" x14ac:dyDescent="0.2">
      <c r="A477" s="20"/>
      <c r="C477" s="20"/>
      <c r="L477" s="20"/>
      <c r="V477" s="20"/>
    </row>
    <row r="478" spans="1:22" x14ac:dyDescent="0.2">
      <c r="A478" s="20"/>
      <c r="C478" s="20"/>
      <c r="L478" s="20"/>
      <c r="V478" s="20"/>
    </row>
    <row r="479" spans="1:22" x14ac:dyDescent="0.2">
      <c r="A479" s="20"/>
      <c r="C479" s="20"/>
      <c r="L479" s="20"/>
      <c r="V479" s="20"/>
    </row>
    <row r="480" spans="1:22" x14ac:dyDescent="0.2">
      <c r="A480" s="20"/>
      <c r="C480" s="20"/>
      <c r="L480" s="20"/>
      <c r="V480" s="20"/>
    </row>
    <row r="481" spans="1:22" x14ac:dyDescent="0.2">
      <c r="A481" s="20"/>
      <c r="C481" s="20"/>
      <c r="L481" s="20"/>
      <c r="V481" s="20"/>
    </row>
    <row r="482" spans="1:22" x14ac:dyDescent="0.2">
      <c r="A482" s="20"/>
      <c r="C482" s="20"/>
      <c r="L482" s="20"/>
      <c r="V482" s="20"/>
    </row>
    <row r="483" spans="1:22" x14ac:dyDescent="0.2">
      <c r="A483" s="20"/>
      <c r="C483" s="20"/>
      <c r="L483" s="20"/>
      <c r="V483" s="20"/>
    </row>
    <row r="484" spans="1:22" x14ac:dyDescent="0.2">
      <c r="A484" s="20"/>
      <c r="C484" s="20"/>
      <c r="L484" s="20"/>
      <c r="V484" s="20"/>
    </row>
    <row r="485" spans="1:22" x14ac:dyDescent="0.2">
      <c r="A485" s="20"/>
      <c r="C485" s="20"/>
      <c r="L485" s="20"/>
      <c r="V485" s="20"/>
    </row>
    <row r="486" spans="1:22" x14ac:dyDescent="0.2">
      <c r="A486" s="20"/>
      <c r="C486" s="20"/>
      <c r="L486" s="20"/>
      <c r="V486" s="20"/>
    </row>
    <row r="487" spans="1:22" x14ac:dyDescent="0.2">
      <c r="A487" s="20"/>
      <c r="C487" s="20"/>
      <c r="L487" s="20"/>
      <c r="V487" s="20"/>
    </row>
    <row r="488" spans="1:22" x14ac:dyDescent="0.2">
      <c r="A488" s="20"/>
      <c r="C488" s="20"/>
      <c r="L488" s="20"/>
      <c r="V488" s="20"/>
    </row>
    <row r="489" spans="1:22" x14ac:dyDescent="0.2">
      <c r="A489" s="20"/>
      <c r="C489" s="20"/>
      <c r="L489" s="20"/>
      <c r="V489" s="20"/>
    </row>
    <row r="490" spans="1:22" x14ac:dyDescent="0.2">
      <c r="A490" s="20"/>
      <c r="C490" s="20"/>
      <c r="L490" s="20"/>
      <c r="V490" s="20"/>
    </row>
    <row r="491" spans="1:22" x14ac:dyDescent="0.2">
      <c r="A491" s="20"/>
      <c r="C491" s="20"/>
      <c r="L491" s="20"/>
      <c r="V491" s="20"/>
    </row>
    <row r="492" spans="1:22" x14ac:dyDescent="0.2">
      <c r="A492" s="20"/>
      <c r="C492" s="20"/>
      <c r="L492" s="20"/>
      <c r="V492" s="20"/>
    </row>
    <row r="493" spans="1:22" x14ac:dyDescent="0.2">
      <c r="A493" s="20"/>
      <c r="C493" s="20"/>
      <c r="L493" s="20"/>
      <c r="V493" s="20"/>
    </row>
    <row r="494" spans="1:22" x14ac:dyDescent="0.2">
      <c r="A494" s="20"/>
      <c r="C494" s="20"/>
      <c r="L494" s="20"/>
      <c r="V494" s="20"/>
    </row>
    <row r="495" spans="1:22" x14ac:dyDescent="0.2">
      <c r="A495" s="20"/>
      <c r="C495" s="20"/>
      <c r="L495" s="20"/>
      <c r="V495" s="20"/>
    </row>
    <row r="496" spans="1:22" x14ac:dyDescent="0.2">
      <c r="A496" s="20"/>
      <c r="C496" s="20"/>
      <c r="L496" s="20"/>
      <c r="V496" s="20"/>
    </row>
    <row r="497" spans="1:22" x14ac:dyDescent="0.2">
      <c r="A497" s="20"/>
      <c r="C497" s="20"/>
      <c r="L497" s="20"/>
      <c r="V497" s="20"/>
    </row>
    <row r="498" spans="1:22" x14ac:dyDescent="0.2">
      <c r="A498" s="20"/>
      <c r="C498" s="20"/>
      <c r="L498" s="20"/>
      <c r="V498" s="20"/>
    </row>
    <row r="499" spans="1:22" x14ac:dyDescent="0.2">
      <c r="A499" s="20"/>
      <c r="C499" s="20"/>
      <c r="L499" s="20"/>
      <c r="V499" s="20"/>
    </row>
    <row r="500" spans="1:22" x14ac:dyDescent="0.2">
      <c r="A500" s="20"/>
      <c r="C500" s="20"/>
      <c r="L500" s="20"/>
      <c r="V500" s="20"/>
    </row>
    <row r="501" spans="1:22" x14ac:dyDescent="0.2">
      <c r="A501" s="20"/>
      <c r="C501" s="20"/>
      <c r="L501" s="20"/>
      <c r="V501" s="20"/>
    </row>
    <row r="502" spans="1:22" x14ac:dyDescent="0.2">
      <c r="A502" s="20"/>
      <c r="C502" s="20"/>
      <c r="L502" s="20"/>
      <c r="V502" s="20"/>
    </row>
    <row r="503" spans="1:22" x14ac:dyDescent="0.2">
      <c r="A503" s="20"/>
      <c r="C503" s="20"/>
      <c r="L503" s="20"/>
      <c r="V503" s="20"/>
    </row>
    <row r="504" spans="1:22" x14ac:dyDescent="0.2">
      <c r="A504" s="20"/>
      <c r="C504" s="20"/>
      <c r="L504" s="20"/>
      <c r="V504" s="20"/>
    </row>
    <row r="505" spans="1:22" x14ac:dyDescent="0.2">
      <c r="A505" s="20"/>
      <c r="C505" s="20"/>
      <c r="L505" s="20"/>
      <c r="V505" s="20"/>
    </row>
    <row r="506" spans="1:22" x14ac:dyDescent="0.2">
      <c r="A506" s="20"/>
      <c r="C506" s="20"/>
      <c r="L506" s="20"/>
      <c r="V506" s="20"/>
    </row>
    <row r="507" spans="1:22" x14ac:dyDescent="0.2">
      <c r="A507" s="20"/>
      <c r="C507" s="20"/>
      <c r="L507" s="20"/>
      <c r="V507" s="20"/>
    </row>
    <row r="508" spans="1:22" x14ac:dyDescent="0.2">
      <c r="A508" s="20"/>
      <c r="C508" s="20"/>
      <c r="L508" s="20"/>
      <c r="V508" s="20"/>
    </row>
    <row r="509" spans="1:22" x14ac:dyDescent="0.2">
      <c r="A509" s="20"/>
      <c r="C509" s="20"/>
      <c r="L509" s="20"/>
      <c r="V509" s="20"/>
    </row>
    <row r="510" spans="1:22" x14ac:dyDescent="0.2">
      <c r="A510" s="20"/>
      <c r="C510" s="20"/>
      <c r="L510" s="20"/>
      <c r="V510" s="20"/>
    </row>
    <row r="511" spans="1:22" x14ac:dyDescent="0.2">
      <c r="A511" s="20"/>
      <c r="C511" s="20"/>
      <c r="L511" s="20"/>
      <c r="V511" s="20"/>
    </row>
    <row r="512" spans="1:22" x14ac:dyDescent="0.2">
      <c r="A512" s="20"/>
      <c r="C512" s="20"/>
      <c r="L512" s="20"/>
      <c r="V512" s="20"/>
    </row>
    <row r="513" spans="1:22" x14ac:dyDescent="0.2">
      <c r="A513" s="20"/>
      <c r="C513" s="20"/>
      <c r="L513" s="20"/>
      <c r="V513" s="20"/>
    </row>
    <row r="514" spans="1:22" x14ac:dyDescent="0.2">
      <c r="A514" s="20"/>
      <c r="C514" s="20"/>
      <c r="L514" s="20"/>
      <c r="V514" s="20"/>
    </row>
    <row r="515" spans="1:22" x14ac:dyDescent="0.2">
      <c r="A515" s="20"/>
      <c r="C515" s="20"/>
      <c r="L515" s="20"/>
      <c r="V515" s="20"/>
    </row>
    <row r="516" spans="1:22" x14ac:dyDescent="0.2">
      <c r="A516" s="20"/>
      <c r="C516" s="20"/>
      <c r="L516" s="20"/>
      <c r="V516" s="20"/>
    </row>
    <row r="517" spans="1:22" x14ac:dyDescent="0.2">
      <c r="A517" s="20"/>
      <c r="C517" s="20"/>
      <c r="L517" s="20"/>
      <c r="V517" s="20"/>
    </row>
    <row r="518" spans="1:22" x14ac:dyDescent="0.2">
      <c r="A518" s="20"/>
      <c r="C518" s="20"/>
      <c r="L518" s="20"/>
      <c r="V518" s="20"/>
    </row>
    <row r="519" spans="1:22" x14ac:dyDescent="0.2">
      <c r="A519" s="20"/>
      <c r="C519" s="20"/>
      <c r="L519" s="20"/>
      <c r="V519" s="20"/>
    </row>
    <row r="520" spans="1:22" x14ac:dyDescent="0.2">
      <c r="A520" s="20"/>
      <c r="C520" s="20"/>
      <c r="L520" s="20"/>
      <c r="V520" s="20"/>
    </row>
    <row r="521" spans="1:22" x14ac:dyDescent="0.2">
      <c r="A521" s="20"/>
      <c r="C521" s="20"/>
      <c r="L521" s="20"/>
      <c r="V521" s="20"/>
    </row>
    <row r="522" spans="1:22" x14ac:dyDescent="0.2">
      <c r="A522" s="20"/>
      <c r="C522" s="20"/>
      <c r="L522" s="20"/>
      <c r="V522" s="20"/>
    </row>
    <row r="523" spans="1:22" x14ac:dyDescent="0.2">
      <c r="A523" s="20"/>
      <c r="C523" s="20"/>
      <c r="L523" s="20"/>
      <c r="V523" s="20"/>
    </row>
    <row r="524" spans="1:22" x14ac:dyDescent="0.2">
      <c r="A524" s="20"/>
      <c r="C524" s="20"/>
      <c r="L524" s="20"/>
      <c r="V524" s="20"/>
    </row>
    <row r="525" spans="1:22" x14ac:dyDescent="0.2">
      <c r="A525" s="20"/>
      <c r="C525" s="20"/>
      <c r="L525" s="20"/>
      <c r="V525" s="20"/>
    </row>
    <row r="526" spans="1:22" x14ac:dyDescent="0.2">
      <c r="A526" s="20"/>
      <c r="C526" s="20"/>
      <c r="L526" s="20"/>
      <c r="V526" s="20"/>
    </row>
    <row r="527" spans="1:22" x14ac:dyDescent="0.2">
      <c r="A527" s="20"/>
      <c r="C527" s="20"/>
      <c r="L527" s="20"/>
      <c r="V527" s="20"/>
    </row>
    <row r="528" spans="1:22" x14ac:dyDescent="0.2">
      <c r="A528" s="20"/>
      <c r="C528" s="20"/>
      <c r="L528" s="20"/>
      <c r="V528" s="20"/>
    </row>
    <row r="529" spans="1:22" x14ac:dyDescent="0.2">
      <c r="A529" s="20"/>
      <c r="C529" s="20"/>
      <c r="L529" s="20"/>
      <c r="V529" s="20"/>
    </row>
    <row r="530" spans="1:22" x14ac:dyDescent="0.2">
      <c r="A530" s="20"/>
      <c r="C530" s="20"/>
      <c r="L530" s="20"/>
      <c r="V530" s="20"/>
    </row>
    <row r="531" spans="1:22" x14ac:dyDescent="0.2">
      <c r="A531" s="20"/>
      <c r="C531" s="20"/>
      <c r="L531" s="20"/>
      <c r="V531" s="20"/>
    </row>
    <row r="532" spans="1:22" x14ac:dyDescent="0.2">
      <c r="A532" s="20"/>
      <c r="C532" s="20"/>
      <c r="L532" s="20"/>
      <c r="V532" s="20"/>
    </row>
    <row r="533" spans="1:22" x14ac:dyDescent="0.2">
      <c r="A533" s="20"/>
      <c r="C533" s="20"/>
      <c r="L533" s="20"/>
      <c r="V533" s="20"/>
    </row>
    <row r="534" spans="1:22" x14ac:dyDescent="0.2">
      <c r="A534" s="20"/>
      <c r="C534" s="20"/>
      <c r="L534" s="20"/>
      <c r="V534" s="20"/>
    </row>
    <row r="535" spans="1:22" x14ac:dyDescent="0.2">
      <c r="A535" s="20"/>
      <c r="C535" s="20"/>
      <c r="L535" s="20"/>
      <c r="V535" s="20"/>
    </row>
    <row r="536" spans="1:22" x14ac:dyDescent="0.2">
      <c r="A536" s="20"/>
      <c r="C536" s="20"/>
      <c r="L536" s="20"/>
      <c r="V536" s="20"/>
    </row>
    <row r="537" spans="1:22" x14ac:dyDescent="0.2">
      <c r="A537" s="20"/>
      <c r="C537" s="20"/>
      <c r="L537" s="20"/>
      <c r="V537" s="20"/>
    </row>
    <row r="538" spans="1:22" x14ac:dyDescent="0.2">
      <c r="A538" s="20"/>
      <c r="C538" s="20"/>
      <c r="L538" s="20"/>
      <c r="V538" s="20"/>
    </row>
    <row r="539" spans="1:22" x14ac:dyDescent="0.2">
      <c r="A539" s="20"/>
      <c r="C539" s="20"/>
      <c r="L539" s="20"/>
      <c r="V539" s="20"/>
    </row>
    <row r="540" spans="1:22" x14ac:dyDescent="0.2">
      <c r="A540" s="20"/>
      <c r="C540" s="20"/>
      <c r="L540" s="20"/>
      <c r="V540" s="20"/>
    </row>
    <row r="541" spans="1:22" x14ac:dyDescent="0.2">
      <c r="A541" s="20"/>
      <c r="C541" s="20"/>
      <c r="L541" s="20"/>
      <c r="V541" s="20"/>
    </row>
    <row r="542" spans="1:22" x14ac:dyDescent="0.2">
      <c r="A542" s="20"/>
      <c r="C542" s="20"/>
      <c r="L542" s="20"/>
      <c r="V542" s="20"/>
    </row>
    <row r="543" spans="1:22" x14ac:dyDescent="0.2">
      <c r="A543" s="20"/>
      <c r="C543" s="20"/>
      <c r="L543" s="20"/>
      <c r="V543" s="20"/>
    </row>
    <row r="544" spans="1:22" x14ac:dyDescent="0.2">
      <c r="A544" s="20"/>
      <c r="C544" s="20"/>
      <c r="L544" s="20"/>
      <c r="V544" s="20"/>
    </row>
    <row r="545" spans="1:22" x14ac:dyDescent="0.2">
      <c r="A545" s="20"/>
      <c r="C545" s="20"/>
      <c r="L545" s="20"/>
      <c r="V545" s="20"/>
    </row>
    <row r="546" spans="1:22" x14ac:dyDescent="0.2">
      <c r="A546" s="20"/>
      <c r="C546" s="20"/>
      <c r="L546" s="20"/>
      <c r="V546" s="20"/>
    </row>
    <row r="547" spans="1:22" x14ac:dyDescent="0.2">
      <c r="A547" s="20"/>
      <c r="C547" s="20"/>
      <c r="L547" s="20"/>
      <c r="V547" s="20"/>
    </row>
    <row r="548" spans="1:22" x14ac:dyDescent="0.2">
      <c r="A548" s="20"/>
      <c r="C548" s="20"/>
      <c r="L548" s="20"/>
      <c r="V548" s="20"/>
    </row>
    <row r="549" spans="1:22" x14ac:dyDescent="0.2">
      <c r="A549" s="20"/>
      <c r="C549" s="20"/>
      <c r="L549" s="20"/>
      <c r="V549" s="20"/>
    </row>
    <row r="550" spans="1:22" x14ac:dyDescent="0.2">
      <c r="A550" s="20"/>
      <c r="C550" s="20"/>
      <c r="L550" s="20"/>
      <c r="V550" s="20"/>
    </row>
    <row r="551" spans="1:22" x14ac:dyDescent="0.2">
      <c r="A551" s="20"/>
      <c r="C551" s="20"/>
      <c r="L551" s="20"/>
      <c r="V551" s="20"/>
    </row>
    <row r="552" spans="1:22" x14ac:dyDescent="0.2">
      <c r="A552" s="20"/>
      <c r="C552" s="20"/>
      <c r="L552" s="20"/>
      <c r="V552" s="20"/>
    </row>
    <row r="553" spans="1:22" x14ac:dyDescent="0.2">
      <c r="A553" s="20"/>
      <c r="C553" s="20"/>
      <c r="L553" s="20"/>
      <c r="V553" s="20"/>
    </row>
    <row r="554" spans="1:22" x14ac:dyDescent="0.2">
      <c r="A554" s="20"/>
      <c r="C554" s="20"/>
      <c r="L554" s="20"/>
      <c r="V554" s="20"/>
    </row>
    <row r="555" spans="1:22" x14ac:dyDescent="0.2">
      <c r="A555" s="20"/>
      <c r="C555" s="20"/>
      <c r="L555" s="20"/>
      <c r="V555" s="20"/>
    </row>
    <row r="556" spans="1:22" x14ac:dyDescent="0.2">
      <c r="A556" s="20"/>
      <c r="C556" s="20"/>
      <c r="L556" s="20"/>
      <c r="V556" s="20"/>
    </row>
    <row r="557" spans="1:22" x14ac:dyDescent="0.2">
      <c r="A557" s="20"/>
      <c r="C557" s="20"/>
      <c r="L557" s="20"/>
      <c r="V557" s="20"/>
    </row>
    <row r="558" spans="1:22" x14ac:dyDescent="0.2">
      <c r="A558" s="20"/>
      <c r="C558" s="20"/>
      <c r="L558" s="20"/>
      <c r="V558" s="20"/>
    </row>
    <row r="559" spans="1:22" x14ac:dyDescent="0.2">
      <c r="A559" s="20"/>
      <c r="C559" s="20"/>
      <c r="L559" s="20"/>
      <c r="V559" s="20"/>
    </row>
    <row r="560" spans="1:22" x14ac:dyDescent="0.2">
      <c r="A560" s="20"/>
      <c r="C560" s="20"/>
      <c r="L560" s="20"/>
      <c r="V560" s="20"/>
    </row>
    <row r="561" spans="1:22" x14ac:dyDescent="0.2">
      <c r="A561" s="20"/>
      <c r="C561" s="20"/>
      <c r="L561" s="20"/>
      <c r="V561" s="20"/>
    </row>
    <row r="562" spans="1:22" x14ac:dyDescent="0.2">
      <c r="A562" s="20"/>
      <c r="C562" s="20"/>
      <c r="L562" s="20"/>
      <c r="V562" s="20"/>
    </row>
    <row r="563" spans="1:22" x14ac:dyDescent="0.2">
      <c r="A563" s="20"/>
      <c r="C563" s="20"/>
      <c r="L563" s="20"/>
      <c r="V563" s="20"/>
    </row>
    <row r="564" spans="1:22" x14ac:dyDescent="0.2">
      <c r="A564" s="20"/>
      <c r="C564" s="20"/>
      <c r="L564" s="20"/>
      <c r="V564" s="20"/>
    </row>
    <row r="565" spans="1:22" x14ac:dyDescent="0.2">
      <c r="A565" s="20"/>
      <c r="C565" s="20"/>
      <c r="L565" s="20"/>
      <c r="V565" s="20"/>
    </row>
    <row r="566" spans="1:22" x14ac:dyDescent="0.2">
      <c r="A566" s="20"/>
      <c r="C566" s="20"/>
      <c r="L566" s="20"/>
      <c r="V566" s="20"/>
    </row>
    <row r="567" spans="1:22" x14ac:dyDescent="0.2">
      <c r="A567" s="20"/>
      <c r="C567" s="20"/>
      <c r="L567" s="20"/>
      <c r="V567" s="20"/>
    </row>
    <row r="568" spans="1:22" x14ac:dyDescent="0.2">
      <c r="A568" s="20"/>
      <c r="C568" s="20"/>
      <c r="L568" s="20"/>
      <c r="V568" s="20"/>
    </row>
    <row r="569" spans="1:22" x14ac:dyDescent="0.2">
      <c r="A569" s="20"/>
      <c r="C569" s="20"/>
      <c r="L569" s="20"/>
      <c r="V569" s="20"/>
    </row>
    <row r="570" spans="1:22" x14ac:dyDescent="0.2">
      <c r="A570" s="20"/>
      <c r="C570" s="20"/>
      <c r="L570" s="20"/>
      <c r="V570" s="20"/>
    </row>
    <row r="571" spans="1:22" x14ac:dyDescent="0.2">
      <c r="A571" s="20"/>
      <c r="C571" s="20"/>
      <c r="L571" s="20"/>
      <c r="V571" s="20"/>
    </row>
    <row r="572" spans="1:22" x14ac:dyDescent="0.2">
      <c r="A572" s="20"/>
      <c r="C572" s="20"/>
      <c r="L572" s="20"/>
      <c r="V572" s="20"/>
    </row>
    <row r="573" spans="1:22" x14ac:dyDescent="0.2">
      <c r="A573" s="20"/>
      <c r="C573" s="20"/>
      <c r="L573" s="20"/>
      <c r="V573" s="20"/>
    </row>
    <row r="574" spans="1:22" x14ac:dyDescent="0.2">
      <c r="A574" s="20"/>
      <c r="C574" s="20"/>
      <c r="L574" s="20"/>
      <c r="V574" s="20"/>
    </row>
    <row r="575" spans="1:22" x14ac:dyDescent="0.2">
      <c r="A575" s="20"/>
      <c r="C575" s="20"/>
      <c r="L575" s="20"/>
      <c r="V575" s="20"/>
    </row>
    <row r="576" spans="1:22" x14ac:dyDescent="0.2">
      <c r="A576" s="20"/>
      <c r="C576" s="20"/>
      <c r="L576" s="20"/>
      <c r="V576" s="20"/>
    </row>
    <row r="577" spans="1:22" x14ac:dyDescent="0.2">
      <c r="A577" s="20"/>
      <c r="C577" s="20"/>
      <c r="L577" s="20"/>
      <c r="V577" s="20"/>
    </row>
    <row r="578" spans="1:22" x14ac:dyDescent="0.2">
      <c r="A578" s="20"/>
      <c r="C578" s="20"/>
      <c r="L578" s="20"/>
      <c r="V578" s="20"/>
    </row>
    <row r="579" spans="1:22" x14ac:dyDescent="0.2">
      <c r="A579" s="20"/>
      <c r="C579" s="20"/>
      <c r="L579" s="20"/>
      <c r="V579" s="20"/>
    </row>
    <row r="580" spans="1:22" x14ac:dyDescent="0.2">
      <c r="A580" s="20"/>
      <c r="C580" s="20"/>
      <c r="L580" s="20"/>
      <c r="V580" s="20"/>
    </row>
    <row r="581" spans="1:22" x14ac:dyDescent="0.2">
      <c r="A581" s="20"/>
      <c r="C581" s="20"/>
      <c r="L581" s="20"/>
      <c r="V581" s="20"/>
    </row>
    <row r="582" spans="1:22" x14ac:dyDescent="0.2">
      <c r="A582" s="20"/>
      <c r="C582" s="20"/>
      <c r="L582" s="20"/>
      <c r="V582" s="20"/>
    </row>
    <row r="583" spans="1:22" x14ac:dyDescent="0.2">
      <c r="A583" s="20"/>
      <c r="C583" s="20"/>
      <c r="L583" s="20"/>
      <c r="V583" s="20"/>
    </row>
    <row r="584" spans="1:22" x14ac:dyDescent="0.2">
      <c r="A584" s="20"/>
      <c r="C584" s="20"/>
      <c r="L584" s="20"/>
      <c r="V584" s="20"/>
    </row>
    <row r="585" spans="1:22" x14ac:dyDescent="0.2">
      <c r="A585" s="20"/>
      <c r="C585" s="20"/>
      <c r="L585" s="20"/>
      <c r="V585" s="20"/>
    </row>
    <row r="586" spans="1:22" x14ac:dyDescent="0.2">
      <c r="A586" s="20"/>
      <c r="C586" s="20"/>
      <c r="L586" s="20"/>
      <c r="V586" s="20"/>
    </row>
    <row r="587" spans="1:22" x14ac:dyDescent="0.2">
      <c r="A587" s="20"/>
      <c r="C587" s="20"/>
      <c r="L587" s="20"/>
      <c r="V587" s="20"/>
    </row>
    <row r="588" spans="1:22" x14ac:dyDescent="0.2">
      <c r="A588" s="20"/>
      <c r="C588" s="20"/>
      <c r="L588" s="20"/>
      <c r="V588" s="20"/>
    </row>
    <row r="589" spans="1:22" x14ac:dyDescent="0.2">
      <c r="A589" s="20"/>
      <c r="C589" s="20"/>
      <c r="L589" s="20"/>
      <c r="V589" s="20"/>
    </row>
    <row r="590" spans="1:22" x14ac:dyDescent="0.2">
      <c r="A590" s="20"/>
      <c r="C590" s="20"/>
      <c r="L590" s="20"/>
      <c r="V590" s="20"/>
    </row>
    <row r="591" spans="1:22" x14ac:dyDescent="0.2">
      <c r="A591" s="20"/>
      <c r="C591" s="20"/>
      <c r="L591" s="20"/>
      <c r="V591" s="20"/>
    </row>
    <row r="592" spans="1:22" x14ac:dyDescent="0.2">
      <c r="A592" s="20"/>
      <c r="C592" s="20"/>
      <c r="L592" s="20"/>
      <c r="V592" s="20"/>
    </row>
    <row r="593" spans="1:22" x14ac:dyDescent="0.2">
      <c r="A593" s="20"/>
      <c r="C593" s="20"/>
      <c r="L593" s="20"/>
      <c r="V593" s="20"/>
    </row>
    <row r="594" spans="1:22" x14ac:dyDescent="0.2">
      <c r="A594" s="20"/>
      <c r="C594" s="20"/>
      <c r="L594" s="20"/>
      <c r="V594" s="20"/>
    </row>
    <row r="595" spans="1:22" s="7" customFormat="1" x14ac:dyDescent="0.2"/>
    <row r="596" spans="1:22" x14ac:dyDescent="0.2">
      <c r="A596" s="20"/>
      <c r="C596" s="20"/>
      <c r="L596" s="20"/>
      <c r="V596" s="20"/>
    </row>
    <row r="597" spans="1:22" x14ac:dyDescent="0.2">
      <c r="A597" s="20"/>
      <c r="C597" s="20"/>
      <c r="L597" s="20"/>
      <c r="V597" s="20"/>
    </row>
    <row r="598" spans="1:22" x14ac:dyDescent="0.2">
      <c r="A598" s="20"/>
      <c r="C598" s="20"/>
      <c r="L598" s="20"/>
      <c r="V598" s="20"/>
    </row>
    <row r="599" spans="1:22" x14ac:dyDescent="0.2">
      <c r="A599" s="20"/>
      <c r="C599" s="20"/>
      <c r="L599" s="20"/>
      <c r="V599" s="20"/>
    </row>
    <row r="600" spans="1:22" x14ac:dyDescent="0.2">
      <c r="A600" s="20"/>
      <c r="C600" s="20"/>
      <c r="L600" s="20"/>
      <c r="V600" s="20"/>
    </row>
    <row r="601" spans="1:22" x14ac:dyDescent="0.2">
      <c r="A601" s="20"/>
      <c r="C601" s="20"/>
      <c r="L601" s="20"/>
      <c r="V601" s="20"/>
    </row>
    <row r="602" spans="1:22" x14ac:dyDescent="0.2">
      <c r="A602" s="20"/>
      <c r="C602" s="20"/>
      <c r="L602" s="20"/>
      <c r="V602" s="20"/>
    </row>
    <row r="603" spans="1:22" s="7" customFormat="1" x14ac:dyDescent="0.2"/>
    <row r="604" spans="1:22" x14ac:dyDescent="0.2">
      <c r="A604" s="20"/>
      <c r="C604" s="20"/>
      <c r="L604" s="20"/>
      <c r="V604" s="20"/>
    </row>
    <row r="605" spans="1:22" x14ac:dyDescent="0.2">
      <c r="A605" s="20"/>
      <c r="C605" s="20"/>
      <c r="L605" s="20"/>
      <c r="V605" s="20"/>
    </row>
    <row r="606" spans="1:22" x14ac:dyDescent="0.2">
      <c r="A606" s="20"/>
      <c r="C606" s="20"/>
      <c r="L606" s="20"/>
      <c r="V606" s="20"/>
    </row>
    <row r="607" spans="1:22" x14ac:dyDescent="0.2">
      <c r="A607" s="20"/>
      <c r="C607" s="20"/>
      <c r="L607" s="20"/>
      <c r="V607" s="20"/>
    </row>
    <row r="608" spans="1:22" x14ac:dyDescent="0.2">
      <c r="A608" s="20"/>
      <c r="C608" s="20"/>
      <c r="L608" s="20"/>
      <c r="V608" s="20"/>
    </row>
    <row r="609" spans="1:22" x14ac:dyDescent="0.2">
      <c r="A609" s="20"/>
      <c r="C609" s="20"/>
      <c r="L609" s="20"/>
      <c r="V609" s="20"/>
    </row>
    <row r="610" spans="1:22" x14ac:dyDescent="0.2">
      <c r="A610" s="20"/>
      <c r="C610" s="20"/>
      <c r="L610" s="20"/>
      <c r="V610" s="20"/>
    </row>
    <row r="611" spans="1:22" x14ac:dyDescent="0.2">
      <c r="A611" s="20"/>
      <c r="C611" s="20"/>
      <c r="L611" s="20"/>
      <c r="V611" s="20"/>
    </row>
    <row r="612" spans="1:22" x14ac:dyDescent="0.2">
      <c r="A612" s="20"/>
      <c r="C612" s="20"/>
      <c r="L612" s="20"/>
      <c r="V612" s="20"/>
    </row>
    <row r="613" spans="1:22" x14ac:dyDescent="0.2">
      <c r="A613" s="20"/>
      <c r="C613" s="20"/>
      <c r="L613" s="20"/>
      <c r="V613" s="20"/>
    </row>
    <row r="614" spans="1:22" x14ac:dyDescent="0.2">
      <c r="A614" s="20"/>
      <c r="C614" s="20"/>
      <c r="L614" s="20"/>
      <c r="V614" s="20"/>
    </row>
    <row r="615" spans="1:22" x14ac:dyDescent="0.2">
      <c r="A615" s="20"/>
      <c r="C615" s="20"/>
      <c r="L615" s="20"/>
      <c r="V615" s="20"/>
    </row>
    <row r="616" spans="1:22" x14ac:dyDescent="0.2">
      <c r="A616" s="20"/>
      <c r="C616" s="20"/>
      <c r="L616" s="20"/>
      <c r="V616" s="20"/>
    </row>
    <row r="617" spans="1:22" x14ac:dyDescent="0.2">
      <c r="A617" s="20"/>
      <c r="C617" s="20"/>
      <c r="L617" s="20"/>
      <c r="V617" s="20"/>
    </row>
    <row r="618" spans="1:22" x14ac:dyDescent="0.2">
      <c r="A618" s="20"/>
      <c r="C618" s="20"/>
      <c r="L618" s="20"/>
      <c r="V618" s="20"/>
    </row>
    <row r="619" spans="1:22" x14ac:dyDescent="0.2">
      <c r="A619" s="20"/>
      <c r="C619" s="20"/>
      <c r="L619" s="20"/>
      <c r="V619" s="20"/>
    </row>
    <row r="620" spans="1:22" x14ac:dyDescent="0.2">
      <c r="A620" s="20"/>
      <c r="C620" s="20"/>
      <c r="L620" s="20"/>
      <c r="V620" s="20"/>
    </row>
    <row r="621" spans="1:22" x14ac:dyDescent="0.2">
      <c r="A621" s="20"/>
      <c r="C621" s="20"/>
      <c r="L621" s="20"/>
      <c r="V621" s="20"/>
    </row>
    <row r="622" spans="1:22" x14ac:dyDescent="0.2">
      <c r="A622" s="20"/>
      <c r="C622" s="20"/>
      <c r="L622" s="20"/>
      <c r="V622" s="20"/>
    </row>
    <row r="623" spans="1:22" x14ac:dyDescent="0.2">
      <c r="A623" s="20"/>
      <c r="C623" s="20"/>
      <c r="L623" s="20"/>
      <c r="V623" s="20"/>
    </row>
    <row r="624" spans="1:22" x14ac:dyDescent="0.2">
      <c r="A624" s="20"/>
      <c r="C624" s="20"/>
      <c r="L624" s="20"/>
      <c r="V624" s="20"/>
    </row>
    <row r="625" spans="1:22" x14ac:dyDescent="0.2">
      <c r="A625" s="20"/>
      <c r="C625" s="20"/>
      <c r="L625" s="20"/>
      <c r="V625" s="20"/>
    </row>
    <row r="626" spans="1:22" x14ac:dyDescent="0.2">
      <c r="A626" s="20"/>
      <c r="C626" s="20"/>
      <c r="L626" s="20"/>
      <c r="V626" s="20"/>
    </row>
    <row r="627" spans="1:22" x14ac:dyDescent="0.2">
      <c r="A627" s="20"/>
      <c r="C627" s="20"/>
      <c r="L627" s="20"/>
      <c r="V627" s="20"/>
    </row>
    <row r="628" spans="1:22" x14ac:dyDescent="0.2">
      <c r="A628" s="20"/>
      <c r="C628" s="20"/>
      <c r="L628" s="20"/>
      <c r="V628" s="20"/>
    </row>
    <row r="629" spans="1:22" x14ac:dyDescent="0.2">
      <c r="A629" s="20"/>
      <c r="C629" s="20"/>
      <c r="L629" s="20"/>
      <c r="V629" s="20"/>
    </row>
    <row r="630" spans="1:22" x14ac:dyDescent="0.2">
      <c r="A630" s="20"/>
      <c r="C630" s="20"/>
      <c r="L630" s="20"/>
      <c r="V630" s="20"/>
    </row>
    <row r="631" spans="1:22" x14ac:dyDescent="0.2">
      <c r="A631" s="20"/>
      <c r="C631" s="20"/>
      <c r="L631" s="20"/>
      <c r="V631" s="20"/>
    </row>
    <row r="632" spans="1:22" x14ac:dyDescent="0.2">
      <c r="A632" s="20"/>
      <c r="C632" s="20"/>
      <c r="L632" s="20"/>
      <c r="V632" s="20"/>
    </row>
    <row r="633" spans="1:22" x14ac:dyDescent="0.2">
      <c r="A633" s="20"/>
      <c r="C633" s="20"/>
      <c r="L633" s="20"/>
      <c r="V633" s="20"/>
    </row>
    <row r="634" spans="1:22" x14ac:dyDescent="0.2">
      <c r="A634" s="20"/>
      <c r="C634" s="20"/>
      <c r="L634" s="20"/>
      <c r="V634" s="20"/>
    </row>
    <row r="635" spans="1:22" x14ac:dyDescent="0.2">
      <c r="A635" s="20"/>
      <c r="C635" s="20"/>
      <c r="L635" s="20"/>
      <c r="V635" s="20"/>
    </row>
    <row r="636" spans="1:22" x14ac:dyDescent="0.2">
      <c r="A636" s="20"/>
      <c r="C636" s="20"/>
      <c r="L636" s="20"/>
      <c r="V636" s="20"/>
    </row>
    <row r="637" spans="1:22" x14ac:dyDescent="0.2">
      <c r="A637" s="20"/>
      <c r="C637" s="20"/>
      <c r="L637" s="20"/>
      <c r="V637" s="20"/>
    </row>
    <row r="638" spans="1:22" x14ac:dyDescent="0.2">
      <c r="A638" s="20"/>
      <c r="C638" s="20"/>
      <c r="L638" s="20"/>
      <c r="V638" s="20"/>
    </row>
    <row r="639" spans="1:22" x14ac:dyDescent="0.2">
      <c r="A639" s="20"/>
      <c r="C639" s="20"/>
      <c r="L639" s="20"/>
      <c r="V639" s="20"/>
    </row>
    <row r="640" spans="1:22" x14ac:dyDescent="0.2">
      <c r="A640" s="20"/>
      <c r="C640" s="20"/>
      <c r="L640" s="20"/>
      <c r="V640" s="20"/>
    </row>
    <row r="641" spans="1:22" x14ac:dyDescent="0.2">
      <c r="A641" s="20"/>
      <c r="C641" s="20"/>
      <c r="L641" s="20"/>
      <c r="V641" s="20"/>
    </row>
    <row r="642" spans="1:22" x14ac:dyDescent="0.2">
      <c r="A642" s="20"/>
      <c r="C642" s="20"/>
      <c r="L642" s="20"/>
      <c r="V642" s="20"/>
    </row>
    <row r="643" spans="1:22" x14ac:dyDescent="0.2">
      <c r="A643" s="20"/>
      <c r="C643" s="20"/>
      <c r="L643" s="20"/>
      <c r="V643" s="20"/>
    </row>
    <row r="644" spans="1:22" x14ac:dyDescent="0.2">
      <c r="A644" s="20"/>
      <c r="C644" s="20"/>
      <c r="L644" s="20"/>
      <c r="V644" s="20"/>
    </row>
    <row r="645" spans="1:22" x14ac:dyDescent="0.2">
      <c r="A645" s="20"/>
      <c r="C645" s="20"/>
      <c r="L645" s="20"/>
      <c r="V645" s="20"/>
    </row>
    <row r="646" spans="1:22" x14ac:dyDescent="0.2">
      <c r="A646" s="20"/>
      <c r="C646" s="20"/>
      <c r="L646" s="20"/>
      <c r="V646" s="20"/>
    </row>
    <row r="647" spans="1:22" x14ac:dyDescent="0.2">
      <c r="A647" s="20"/>
      <c r="C647" s="20"/>
      <c r="L647" s="20"/>
      <c r="V647" s="20"/>
    </row>
    <row r="648" spans="1:22" x14ac:dyDescent="0.2">
      <c r="A648" s="20"/>
      <c r="C648" s="20"/>
      <c r="L648" s="20"/>
      <c r="V648" s="20"/>
    </row>
    <row r="649" spans="1:22" x14ac:dyDescent="0.2">
      <c r="A649" s="20"/>
      <c r="C649" s="20"/>
      <c r="L649" s="20"/>
      <c r="V649" s="20"/>
    </row>
    <row r="650" spans="1:22" x14ac:dyDescent="0.2">
      <c r="A650" s="20"/>
      <c r="C650" s="20"/>
      <c r="L650" s="20"/>
      <c r="V650" s="20"/>
    </row>
    <row r="651" spans="1:22" x14ac:dyDescent="0.2">
      <c r="A651" s="20"/>
      <c r="C651" s="20"/>
      <c r="L651" s="20"/>
      <c r="V651" s="20"/>
    </row>
    <row r="652" spans="1:22" x14ac:dyDescent="0.2">
      <c r="A652" s="20"/>
      <c r="C652" s="20"/>
      <c r="L652" s="20"/>
      <c r="V652" s="20"/>
    </row>
    <row r="653" spans="1:22" x14ac:dyDescent="0.2">
      <c r="A653" s="20"/>
      <c r="C653" s="20"/>
      <c r="L653" s="20"/>
      <c r="V653" s="20"/>
    </row>
    <row r="654" spans="1:22" x14ac:dyDescent="0.2">
      <c r="A654" s="20"/>
      <c r="C654" s="20"/>
      <c r="L654" s="20"/>
      <c r="V654" s="20"/>
    </row>
    <row r="655" spans="1:22" x14ac:dyDescent="0.2">
      <c r="A655" s="20"/>
      <c r="C655" s="20"/>
      <c r="L655" s="20"/>
      <c r="V655" s="20"/>
    </row>
    <row r="656" spans="1:22" x14ac:dyDescent="0.2">
      <c r="A656" s="20"/>
      <c r="C656" s="20"/>
      <c r="L656" s="20"/>
      <c r="V656" s="20"/>
    </row>
    <row r="657" spans="1:22" x14ac:dyDescent="0.2">
      <c r="A657" s="20"/>
      <c r="C657" s="20"/>
      <c r="L657" s="20"/>
      <c r="V657" s="20"/>
    </row>
    <row r="658" spans="1:22" x14ac:dyDescent="0.2">
      <c r="A658" s="20"/>
      <c r="C658" s="20"/>
      <c r="L658" s="20"/>
      <c r="V658" s="20"/>
    </row>
    <row r="659" spans="1:22" x14ac:dyDescent="0.2">
      <c r="A659" s="20"/>
      <c r="C659" s="20"/>
      <c r="L659" s="20"/>
      <c r="V659" s="20"/>
    </row>
    <row r="660" spans="1:22" x14ac:dyDescent="0.2">
      <c r="A660" s="20"/>
      <c r="C660" s="20"/>
      <c r="L660" s="20"/>
      <c r="V660" s="20"/>
    </row>
    <row r="661" spans="1:22" x14ac:dyDescent="0.2">
      <c r="A661" s="20"/>
      <c r="C661" s="20"/>
      <c r="L661" s="20"/>
      <c r="V661" s="20"/>
    </row>
    <row r="662" spans="1:22" x14ac:dyDescent="0.2">
      <c r="A662" s="20"/>
      <c r="C662" s="20"/>
      <c r="L662" s="20"/>
      <c r="V662" s="20"/>
    </row>
    <row r="663" spans="1:22" x14ac:dyDescent="0.2">
      <c r="A663" s="20"/>
      <c r="C663" s="20"/>
      <c r="L663" s="20"/>
      <c r="V663" s="20"/>
    </row>
    <row r="664" spans="1:22" x14ac:dyDescent="0.2">
      <c r="A664" s="20"/>
      <c r="C664" s="20"/>
      <c r="L664" s="20"/>
      <c r="V664" s="20"/>
    </row>
    <row r="665" spans="1:22" x14ac:dyDescent="0.2">
      <c r="A665" s="20"/>
      <c r="C665" s="20"/>
      <c r="L665" s="20"/>
      <c r="V665" s="20"/>
    </row>
    <row r="666" spans="1:22" x14ac:dyDescent="0.2">
      <c r="A666" s="20"/>
      <c r="C666" s="20"/>
      <c r="V666" s="20"/>
    </row>
  </sheetData>
  <mergeCells count="72">
    <mergeCell ref="M326:N326"/>
    <mergeCell ref="M327:N327"/>
    <mergeCell ref="M338:N338"/>
    <mergeCell ref="M342:N342"/>
    <mergeCell ref="M343:N343"/>
    <mergeCell ref="M344:N344"/>
    <mergeCell ref="M303:N303"/>
    <mergeCell ref="M307:N307"/>
    <mergeCell ref="M308:N308"/>
    <mergeCell ref="M309:N309"/>
    <mergeCell ref="M321:N321"/>
    <mergeCell ref="M325:N325"/>
    <mergeCell ref="M272:N272"/>
    <mergeCell ref="M273:N273"/>
    <mergeCell ref="M286:N286"/>
    <mergeCell ref="M290:N290"/>
    <mergeCell ref="M291:N291"/>
    <mergeCell ref="M292:N292"/>
    <mergeCell ref="M248:N248"/>
    <mergeCell ref="M252:N252"/>
    <mergeCell ref="M253:N253"/>
    <mergeCell ref="M254:N254"/>
    <mergeCell ref="M267:N267"/>
    <mergeCell ref="M271:N271"/>
    <mergeCell ref="M215:N215"/>
    <mergeCell ref="M216:N216"/>
    <mergeCell ref="M229:N229"/>
    <mergeCell ref="M233:N233"/>
    <mergeCell ref="M234:N234"/>
    <mergeCell ref="M235:N235"/>
    <mergeCell ref="M191:N191"/>
    <mergeCell ref="M195:N195"/>
    <mergeCell ref="M196:N196"/>
    <mergeCell ref="M197:N197"/>
    <mergeCell ref="M210:N210"/>
    <mergeCell ref="M214:N214"/>
    <mergeCell ref="M158:N158"/>
    <mergeCell ref="M159:N159"/>
    <mergeCell ref="M172:N172"/>
    <mergeCell ref="M176:N176"/>
    <mergeCell ref="M177:N177"/>
    <mergeCell ref="M178:N178"/>
    <mergeCell ref="M134:N134"/>
    <mergeCell ref="M138:N138"/>
    <mergeCell ref="M139:N139"/>
    <mergeCell ref="M140:N140"/>
    <mergeCell ref="M153:N153"/>
    <mergeCell ref="M157:N157"/>
    <mergeCell ref="M90:N90"/>
    <mergeCell ref="M91:N91"/>
    <mergeCell ref="M110:N110"/>
    <mergeCell ref="M114:N114"/>
    <mergeCell ref="M115:N115"/>
    <mergeCell ref="M116:N116"/>
    <mergeCell ref="M59:N59"/>
    <mergeCell ref="M63:N63"/>
    <mergeCell ref="M64:N64"/>
    <mergeCell ref="M65:N65"/>
    <mergeCell ref="M85:N85"/>
    <mergeCell ref="M89:N89"/>
    <mergeCell ref="M26:N26"/>
    <mergeCell ref="M27:N27"/>
    <mergeCell ref="M40:N40"/>
    <mergeCell ref="M44:N44"/>
    <mergeCell ref="M45:N45"/>
    <mergeCell ref="M46:N46"/>
    <mergeCell ref="M2:N2"/>
    <mergeCell ref="M6:N6"/>
    <mergeCell ref="M7:N7"/>
    <mergeCell ref="M8:N8"/>
    <mergeCell ref="M21:N21"/>
    <mergeCell ref="M25:N25"/>
  </mergeCells>
  <pageMargins left="0.78740157480314965" right="0.78740157480314965" top="0.51181102362204722" bottom="0.43307086614173229" header="0.39370078740157483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432FA-A4E3-47AD-95D8-2EB0346FF5FE}">
  <sheetPr>
    <tabColor indexed="14"/>
  </sheetPr>
  <dimension ref="B1:H42"/>
  <sheetViews>
    <sheetView zoomScaleNormal="100" workbookViewId="0">
      <selection activeCell="N26" sqref="N26"/>
    </sheetView>
  </sheetViews>
  <sheetFormatPr defaultRowHeight="12.75" x14ac:dyDescent="0.2"/>
  <cols>
    <col min="1" max="1" width="1.7109375" customWidth="1"/>
    <col min="2" max="2" width="4.7109375" customWidth="1"/>
    <col min="3" max="3" width="23.7109375" customWidth="1"/>
    <col min="4" max="4" width="12.7109375" customWidth="1"/>
    <col min="5" max="8" width="10.7109375" customWidth="1"/>
  </cols>
  <sheetData>
    <row r="1" spans="2:8" ht="12.75" customHeight="1" x14ac:dyDescent="0.2">
      <c r="B1" s="224" t="s">
        <v>187</v>
      </c>
      <c r="C1" s="224"/>
      <c r="D1" s="224"/>
      <c r="E1" s="224"/>
      <c r="F1" s="224"/>
      <c r="G1" s="224"/>
      <c r="H1" s="224"/>
    </row>
    <row r="2" spans="2:8" ht="13.5" customHeight="1" thickBot="1" x14ac:dyDescent="0.25">
      <c r="B2" s="225"/>
      <c r="C2" s="225"/>
      <c r="D2" s="225"/>
      <c r="E2" s="225"/>
      <c r="F2" s="225"/>
      <c r="G2" s="225"/>
      <c r="H2" s="225"/>
    </row>
    <row r="3" spans="2:8" ht="15" customHeight="1" x14ac:dyDescent="0.2">
      <c r="B3" s="226" t="s">
        <v>188</v>
      </c>
      <c r="C3" s="227"/>
      <c r="D3" s="227"/>
      <c r="E3" s="227"/>
      <c r="F3" s="227"/>
      <c r="G3" s="227"/>
      <c r="H3" s="228"/>
    </row>
    <row r="4" spans="2:8" ht="15" customHeight="1" x14ac:dyDescent="0.2">
      <c r="B4" s="229"/>
      <c r="C4" s="230"/>
      <c r="D4" s="230"/>
      <c r="E4" s="230"/>
      <c r="F4" s="230"/>
      <c r="G4" s="230"/>
      <c r="H4" s="231"/>
    </row>
    <row r="5" spans="2:8" ht="15" customHeight="1" x14ac:dyDescent="0.2">
      <c r="B5" s="229"/>
      <c r="C5" s="230"/>
      <c r="D5" s="230"/>
      <c r="E5" s="230"/>
      <c r="F5" s="230"/>
      <c r="G5" s="230"/>
      <c r="H5" s="231"/>
    </row>
    <row r="6" spans="2:8" ht="15" customHeight="1" x14ac:dyDescent="0.2">
      <c r="B6" s="232"/>
      <c r="C6" s="233"/>
      <c r="D6" s="233"/>
      <c r="E6" s="233"/>
      <c r="F6" s="233"/>
      <c r="G6" s="233"/>
      <c r="H6" s="234"/>
    </row>
    <row r="7" spans="2:8" ht="20.100000000000001" customHeight="1" thickBot="1" x14ac:dyDescent="0.25">
      <c r="B7" s="235"/>
      <c r="C7" s="236" t="str">
        <f>Stat.!B1</f>
        <v>2018/2019</v>
      </c>
      <c r="D7" s="236" t="s">
        <v>189</v>
      </c>
      <c r="E7" s="236" t="s">
        <v>190</v>
      </c>
      <c r="F7" s="237" t="s">
        <v>3</v>
      </c>
      <c r="G7" s="237"/>
      <c r="H7" s="238" t="s">
        <v>191</v>
      </c>
    </row>
    <row r="8" spans="2:8" ht="69.95" customHeight="1" thickBot="1" x14ac:dyDescent="0.25">
      <c r="B8" s="239"/>
      <c r="C8" s="240" t="s">
        <v>192</v>
      </c>
      <c r="D8" s="241" t="s">
        <v>193</v>
      </c>
      <c r="E8" s="241" t="s">
        <v>194</v>
      </c>
      <c r="F8" s="241" t="s">
        <v>195</v>
      </c>
      <c r="G8" s="241" t="s">
        <v>196</v>
      </c>
      <c r="H8" s="242" t="s">
        <v>10</v>
      </c>
    </row>
    <row r="9" spans="2:8" ht="30" customHeight="1" x14ac:dyDescent="0.3">
      <c r="B9" s="243">
        <v>1</v>
      </c>
      <c r="C9" s="244" t="str">
        <f>Stat.!B6</f>
        <v>Havlík Petr</v>
      </c>
      <c r="D9" s="245" t="s">
        <v>197</v>
      </c>
      <c r="E9" s="246">
        <f>Stat.!CC6</f>
        <v>15</v>
      </c>
      <c r="F9" s="246">
        <f>Stat.!CD6</f>
        <v>0</v>
      </c>
      <c r="G9" s="246">
        <f>Stat.!CE6</f>
        <v>0</v>
      </c>
      <c r="H9" s="247">
        <f t="shared" ref="H9:H27" si="0">F9+G9</f>
        <v>0</v>
      </c>
    </row>
    <row r="10" spans="2:8" ht="30" customHeight="1" x14ac:dyDescent="0.3">
      <c r="B10" s="248">
        <v>2</v>
      </c>
      <c r="C10" s="249" t="str">
        <f>Stat.!B7</f>
        <v>Chvátal Jan</v>
      </c>
      <c r="D10" s="250" t="s">
        <v>198</v>
      </c>
      <c r="E10" s="251">
        <f>Stat.!CC7</f>
        <v>16</v>
      </c>
      <c r="F10" s="251">
        <f>Stat.!CD7</f>
        <v>5</v>
      </c>
      <c r="G10" s="251">
        <f>Stat.!CE7</f>
        <v>13</v>
      </c>
      <c r="H10" s="252">
        <f t="shared" si="0"/>
        <v>18</v>
      </c>
    </row>
    <row r="11" spans="2:8" ht="30" customHeight="1" x14ac:dyDescent="0.3">
      <c r="B11" s="248">
        <v>3</v>
      </c>
      <c r="C11" s="249" t="str">
        <f>Stat.!B8</f>
        <v xml:space="preserve">Chvátal Pavel </v>
      </c>
      <c r="D11" s="250" t="s">
        <v>198</v>
      </c>
      <c r="E11" s="251">
        <f>Stat.!CC8</f>
        <v>18</v>
      </c>
      <c r="F11" s="251">
        <f>Stat.!CD8</f>
        <v>3</v>
      </c>
      <c r="G11" s="251">
        <f>Stat.!CE8</f>
        <v>3</v>
      </c>
      <c r="H11" s="252">
        <f t="shared" si="0"/>
        <v>6</v>
      </c>
    </row>
    <row r="12" spans="2:8" ht="30" customHeight="1" x14ac:dyDescent="0.3">
      <c r="B12" s="248">
        <v>4</v>
      </c>
      <c r="C12" s="249" t="str">
        <f>Stat.!B18</f>
        <v>Plachý Karel</v>
      </c>
      <c r="D12" s="250" t="s">
        <v>198</v>
      </c>
      <c r="E12" s="251">
        <f>Stat.!CC18</f>
        <v>17</v>
      </c>
      <c r="F12" s="251">
        <f>Stat.!CD18</f>
        <v>1</v>
      </c>
      <c r="G12" s="251">
        <f>Stat.!CE18</f>
        <v>8</v>
      </c>
      <c r="H12" s="252">
        <f t="shared" si="0"/>
        <v>9</v>
      </c>
    </row>
    <row r="13" spans="2:8" ht="30" customHeight="1" x14ac:dyDescent="0.3">
      <c r="B13" s="248">
        <v>5</v>
      </c>
      <c r="C13" s="249" t="str">
        <f>Stat.!B19</f>
        <v>Přívětivý Josef</v>
      </c>
      <c r="D13" s="250" t="s">
        <v>198</v>
      </c>
      <c r="E13" s="251">
        <f>Stat.!CC19</f>
        <v>1</v>
      </c>
      <c r="F13" s="251">
        <f>Stat.!CD19</f>
        <v>0</v>
      </c>
      <c r="G13" s="251">
        <f>Stat.!CE19</f>
        <v>0</v>
      </c>
      <c r="H13" s="252">
        <f t="shared" si="0"/>
        <v>0</v>
      </c>
    </row>
    <row r="14" spans="2:8" ht="30" customHeight="1" x14ac:dyDescent="0.3">
      <c r="B14" s="248">
        <v>6</v>
      </c>
      <c r="C14" s="249" t="str">
        <f>Stat.!B22</f>
        <v>Zejda Vojtěch</v>
      </c>
      <c r="D14" s="250" t="s">
        <v>198</v>
      </c>
      <c r="E14" s="251">
        <f>Stat.!CC22</f>
        <v>16</v>
      </c>
      <c r="F14" s="251">
        <f>Stat.!CD22</f>
        <v>6</v>
      </c>
      <c r="G14" s="251">
        <f>Stat.!CE22</f>
        <v>7</v>
      </c>
      <c r="H14" s="252">
        <f t="shared" si="0"/>
        <v>13</v>
      </c>
    </row>
    <row r="15" spans="2:8" ht="30" customHeight="1" x14ac:dyDescent="0.3">
      <c r="B15" s="248">
        <v>7</v>
      </c>
      <c r="C15" s="249" t="str">
        <f>Stat.!B4</f>
        <v xml:space="preserve">Bastl Josef </v>
      </c>
      <c r="D15" s="250" t="s">
        <v>199</v>
      </c>
      <c r="E15" s="251">
        <f>Stat.!CC4</f>
        <v>18</v>
      </c>
      <c r="F15" s="251">
        <f>Stat.!CD4</f>
        <v>12</v>
      </c>
      <c r="G15" s="251">
        <f>Stat.!CE4</f>
        <v>8</v>
      </c>
      <c r="H15" s="252">
        <f t="shared" si="0"/>
        <v>20</v>
      </c>
    </row>
    <row r="16" spans="2:8" ht="30" customHeight="1" x14ac:dyDescent="0.3">
      <c r="B16" s="248">
        <v>8</v>
      </c>
      <c r="C16" s="249" t="str">
        <f>Stat.!B5</f>
        <v>Bastl Pavel</v>
      </c>
      <c r="D16" s="250" t="s">
        <v>199</v>
      </c>
      <c r="E16" s="251">
        <f>Stat.!CC5</f>
        <v>18</v>
      </c>
      <c r="F16" s="251">
        <f>Stat.!CD5</f>
        <v>29</v>
      </c>
      <c r="G16" s="251">
        <f>Stat.!CE5</f>
        <v>10</v>
      </c>
      <c r="H16" s="252">
        <f t="shared" si="0"/>
        <v>39</v>
      </c>
    </row>
    <row r="17" spans="2:8" ht="30" customHeight="1" x14ac:dyDescent="0.3">
      <c r="B17" s="248">
        <v>9</v>
      </c>
      <c r="C17" s="249" t="str">
        <f>Stat.!B9</f>
        <v>Jánský Radek</v>
      </c>
      <c r="D17" s="250" t="s">
        <v>199</v>
      </c>
      <c r="E17" s="251">
        <f>Stat.!CC9</f>
        <v>15</v>
      </c>
      <c r="F17" s="251">
        <f>Stat.!CD9</f>
        <v>11</v>
      </c>
      <c r="G17" s="251">
        <f>Stat.!CE9</f>
        <v>4</v>
      </c>
      <c r="H17" s="252">
        <f t="shared" si="0"/>
        <v>15</v>
      </c>
    </row>
    <row r="18" spans="2:8" ht="30" customHeight="1" x14ac:dyDescent="0.3">
      <c r="B18" s="248">
        <v>10</v>
      </c>
      <c r="C18" s="249" t="str">
        <f>Stat.!B10</f>
        <v>Jindra Pavel</v>
      </c>
      <c r="D18" s="250" t="s">
        <v>199</v>
      </c>
      <c r="E18" s="251">
        <f>Stat.!CC10</f>
        <v>2</v>
      </c>
      <c r="F18" s="251">
        <f>Stat.!CD10</f>
        <v>1</v>
      </c>
      <c r="G18" s="251">
        <f>Stat.!CE10</f>
        <v>0</v>
      </c>
      <c r="H18" s="252">
        <f t="shared" si="0"/>
        <v>1</v>
      </c>
    </row>
    <row r="19" spans="2:8" ht="30" customHeight="1" x14ac:dyDescent="0.3">
      <c r="B19" s="248">
        <v>11</v>
      </c>
      <c r="C19" s="249" t="str">
        <f>Stat.!B11</f>
        <v>Jindra Zdeněk</v>
      </c>
      <c r="D19" s="250" t="s">
        <v>199</v>
      </c>
      <c r="E19" s="251">
        <f>Stat.!CC11</f>
        <v>2</v>
      </c>
      <c r="F19" s="251">
        <f>Stat.!CD11</f>
        <v>2</v>
      </c>
      <c r="G19" s="251">
        <f>Stat.!CE11</f>
        <v>2</v>
      </c>
      <c r="H19" s="252">
        <f t="shared" si="0"/>
        <v>4</v>
      </c>
    </row>
    <row r="20" spans="2:8" ht="30" customHeight="1" x14ac:dyDescent="0.3">
      <c r="B20" s="248">
        <v>12</v>
      </c>
      <c r="C20" s="249" t="str">
        <f>Stat.!B12</f>
        <v>Kelbler Miloš</v>
      </c>
      <c r="D20" s="250" t="s">
        <v>199</v>
      </c>
      <c r="E20" s="251">
        <f>Stat.!CC12</f>
        <v>18</v>
      </c>
      <c r="F20" s="251">
        <f>Stat.!CD12</f>
        <v>7</v>
      </c>
      <c r="G20" s="251">
        <f>Stat.!CE12</f>
        <v>8</v>
      </c>
      <c r="H20" s="252">
        <f t="shared" si="0"/>
        <v>15</v>
      </c>
    </row>
    <row r="21" spans="2:8" ht="30" customHeight="1" x14ac:dyDescent="0.3">
      <c r="B21" s="248">
        <v>13</v>
      </c>
      <c r="C21" s="249" t="str">
        <f>Stat.!B13</f>
        <v>Krejčí Jiří</v>
      </c>
      <c r="D21" s="250" t="s">
        <v>199</v>
      </c>
      <c r="E21" s="251">
        <f>Stat.!CC13</f>
        <v>4</v>
      </c>
      <c r="F21" s="251">
        <f>Stat.!CD13</f>
        <v>1</v>
      </c>
      <c r="G21" s="251">
        <f>Stat.!CE13</f>
        <v>0</v>
      </c>
      <c r="H21" s="252">
        <f t="shared" si="0"/>
        <v>1</v>
      </c>
    </row>
    <row r="22" spans="2:8" ht="30" customHeight="1" x14ac:dyDescent="0.3">
      <c r="B22" s="248">
        <v>14</v>
      </c>
      <c r="C22" s="249" t="str">
        <f>Stat.!B14</f>
        <v>Kříž Bohuslav</v>
      </c>
      <c r="D22" s="250" t="s">
        <v>199</v>
      </c>
      <c r="E22" s="251">
        <f>Stat.!CC14</f>
        <v>16</v>
      </c>
      <c r="F22" s="251">
        <f>Stat.!CD14</f>
        <v>3</v>
      </c>
      <c r="G22" s="251">
        <f>Stat.!CE14</f>
        <v>7</v>
      </c>
      <c r="H22" s="252">
        <f t="shared" si="0"/>
        <v>10</v>
      </c>
    </row>
    <row r="23" spans="2:8" ht="30" customHeight="1" x14ac:dyDescent="0.3">
      <c r="B23" s="248">
        <v>15</v>
      </c>
      <c r="C23" s="249" t="str">
        <f>Stat.!B15</f>
        <v>Kříž Milan</v>
      </c>
      <c r="D23" s="250" t="s">
        <v>199</v>
      </c>
      <c r="E23" s="251">
        <f>Stat.!CC15</f>
        <v>18</v>
      </c>
      <c r="F23" s="251">
        <f>Stat.!CD15</f>
        <v>9</v>
      </c>
      <c r="G23" s="251">
        <f>Stat.!CE15</f>
        <v>5</v>
      </c>
      <c r="H23" s="252">
        <f t="shared" si="0"/>
        <v>14</v>
      </c>
    </row>
    <row r="24" spans="2:8" ht="30" customHeight="1" x14ac:dyDescent="0.3">
      <c r="B24" s="248">
        <v>16</v>
      </c>
      <c r="C24" s="249" t="str">
        <f>Stat.!B16</f>
        <v>Nehyba Roman</v>
      </c>
      <c r="D24" s="250" t="s">
        <v>199</v>
      </c>
      <c r="E24" s="251">
        <f>Stat.!CC16</f>
        <v>6</v>
      </c>
      <c r="F24" s="251">
        <f>Stat.!CD16</f>
        <v>2</v>
      </c>
      <c r="G24" s="251">
        <f>Stat.!CE16</f>
        <v>3</v>
      </c>
      <c r="H24" s="252">
        <f t="shared" si="0"/>
        <v>5</v>
      </c>
    </row>
    <row r="25" spans="2:8" ht="30" customHeight="1" x14ac:dyDescent="0.3">
      <c r="B25" s="248">
        <v>17</v>
      </c>
      <c r="C25" s="249" t="str">
        <f>Stat.!B20</f>
        <v>Švarc Petr</v>
      </c>
      <c r="D25" s="250" t="s">
        <v>199</v>
      </c>
      <c r="E25" s="251">
        <f>Stat.!CC20</f>
        <v>16</v>
      </c>
      <c r="F25" s="251">
        <f>Stat.!CD20</f>
        <v>15</v>
      </c>
      <c r="G25" s="251">
        <f>Stat.!CE20</f>
        <v>17</v>
      </c>
      <c r="H25" s="252">
        <f t="shared" si="0"/>
        <v>32</v>
      </c>
    </row>
    <row r="26" spans="2:8" ht="30" customHeight="1" thickBot="1" x14ac:dyDescent="0.35">
      <c r="B26" s="253">
        <v>18</v>
      </c>
      <c r="C26" s="254" t="str">
        <f>Stat.!B21</f>
        <v>Vávrů Radim</v>
      </c>
      <c r="D26" s="255" t="s">
        <v>199</v>
      </c>
      <c r="E26" s="256">
        <f>Stat.!CC21</f>
        <v>18</v>
      </c>
      <c r="F26" s="256">
        <f>Stat.!CD21</f>
        <v>14</v>
      </c>
      <c r="G26" s="256">
        <f>Stat.!CE21</f>
        <v>8</v>
      </c>
      <c r="H26" s="257">
        <f t="shared" si="0"/>
        <v>22</v>
      </c>
    </row>
    <row r="27" spans="2:8" ht="30" customHeight="1" thickBot="1" x14ac:dyDescent="0.35">
      <c r="B27" s="258" t="s">
        <v>12</v>
      </c>
      <c r="C27" s="259"/>
      <c r="D27" s="259"/>
      <c r="E27" s="260">
        <f>SUM(E9:E26)</f>
        <v>234</v>
      </c>
      <c r="F27" s="260">
        <f>SUM(F9:F26)</f>
        <v>121</v>
      </c>
      <c r="G27" s="260">
        <f>SUM(G9:G26)</f>
        <v>103</v>
      </c>
      <c r="H27" s="261">
        <f t="shared" si="0"/>
        <v>224</v>
      </c>
    </row>
    <row r="28" spans="2:8" s="20" customFormat="1" ht="11.25" x14ac:dyDescent="0.2"/>
    <row r="29" spans="2:8" s="7" customFormat="1" ht="11.25" x14ac:dyDescent="0.2"/>
    <row r="30" spans="2:8" s="20" customFormat="1" ht="11.25" x14ac:dyDescent="0.2">
      <c r="E30" s="262"/>
      <c r="F30" s="263"/>
    </row>
    <row r="31" spans="2:8" s="20" customFormat="1" ht="11.25" x14ac:dyDescent="0.2"/>
    <row r="32" spans="2:8" s="20" customFormat="1" ht="11.25" x14ac:dyDescent="0.2"/>
    <row r="33" s="20" customFormat="1" ht="11.25" x14ac:dyDescent="0.2"/>
    <row r="34" s="20" customFormat="1" ht="11.25" x14ac:dyDescent="0.2"/>
    <row r="35" s="20" customFormat="1" ht="11.25" x14ac:dyDescent="0.2"/>
    <row r="36" s="20" customFormat="1" ht="11.25" x14ac:dyDescent="0.2"/>
    <row r="37" s="20" customFormat="1" ht="11.25" x14ac:dyDescent="0.2"/>
    <row r="38" s="20" customFormat="1" ht="11.25" x14ac:dyDescent="0.2"/>
    <row r="39" s="20" customFormat="1" ht="11.25" x14ac:dyDescent="0.2"/>
    <row r="40" s="20" customFormat="1" ht="11.25" x14ac:dyDescent="0.2"/>
    <row r="41" s="20" customFormat="1" ht="11.25" x14ac:dyDescent="0.2"/>
    <row r="42" s="20" customFormat="1" ht="11.25" x14ac:dyDescent="0.2"/>
  </sheetData>
  <mergeCells count="5">
    <mergeCell ref="B1:H2"/>
    <mergeCell ref="B3:H5"/>
    <mergeCell ref="B6:H6"/>
    <mergeCell ref="F7:G7"/>
    <mergeCell ref="B27:D27"/>
  </mergeCells>
  <pageMargins left="0.8" right="0.55000000000000004" top="1" bottom="0.57999999999999996" header="0.36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6FB66-B58C-4CA3-A671-BE5296C17949}">
  <sheetPr>
    <tabColor indexed="14"/>
  </sheetPr>
  <dimension ref="B1:H42"/>
  <sheetViews>
    <sheetView zoomScaleNormal="100" workbookViewId="0">
      <selection activeCell="N26" sqref="N26"/>
    </sheetView>
  </sheetViews>
  <sheetFormatPr defaultRowHeight="12.75" x14ac:dyDescent="0.2"/>
  <cols>
    <col min="1" max="1" width="1.7109375" customWidth="1"/>
    <col min="2" max="2" width="4.7109375" customWidth="1"/>
    <col min="3" max="3" width="23.7109375" customWidth="1"/>
    <col min="4" max="4" width="12.7109375" customWidth="1"/>
    <col min="5" max="8" width="10.7109375" customWidth="1"/>
  </cols>
  <sheetData>
    <row r="1" spans="2:8" ht="12.75" customHeight="1" x14ac:dyDescent="0.2">
      <c r="B1" s="224" t="s">
        <v>200</v>
      </c>
      <c r="C1" s="224"/>
      <c r="D1" s="224"/>
      <c r="E1" s="224"/>
      <c r="F1" s="224"/>
      <c r="G1" s="224"/>
      <c r="H1" s="224"/>
    </row>
    <row r="2" spans="2:8" ht="13.5" customHeight="1" thickBot="1" x14ac:dyDescent="0.25">
      <c r="B2" s="225"/>
      <c r="C2" s="225"/>
      <c r="D2" s="225"/>
      <c r="E2" s="225"/>
      <c r="F2" s="225"/>
      <c r="G2" s="225"/>
      <c r="H2" s="225"/>
    </row>
    <row r="3" spans="2:8" ht="15" customHeight="1" x14ac:dyDescent="0.2">
      <c r="B3" s="226" t="s">
        <v>188</v>
      </c>
      <c r="C3" s="227"/>
      <c r="D3" s="227"/>
      <c r="E3" s="227"/>
      <c r="F3" s="227"/>
      <c r="G3" s="227"/>
      <c r="H3" s="228"/>
    </row>
    <row r="4" spans="2:8" ht="15" customHeight="1" x14ac:dyDescent="0.2">
      <c r="B4" s="229"/>
      <c r="C4" s="230"/>
      <c r="D4" s="230"/>
      <c r="E4" s="230"/>
      <c r="F4" s="230"/>
      <c r="G4" s="230"/>
      <c r="H4" s="231"/>
    </row>
    <row r="5" spans="2:8" ht="15" customHeight="1" x14ac:dyDescent="0.2">
      <c r="B5" s="229"/>
      <c r="C5" s="230"/>
      <c r="D5" s="230"/>
      <c r="E5" s="230"/>
      <c r="F5" s="230"/>
      <c r="G5" s="230"/>
      <c r="H5" s="231"/>
    </row>
    <row r="6" spans="2:8" ht="15" customHeight="1" x14ac:dyDescent="0.2">
      <c r="B6" s="232"/>
      <c r="C6" s="233"/>
      <c r="D6" s="233"/>
      <c r="E6" s="233"/>
      <c r="F6" s="233"/>
      <c r="G6" s="233"/>
      <c r="H6" s="234"/>
    </row>
    <row r="7" spans="2:8" ht="20.100000000000001" customHeight="1" thickBot="1" x14ac:dyDescent="0.25">
      <c r="B7" s="235"/>
      <c r="C7" s="236" t="str">
        <f>Stat.!B1</f>
        <v>2018/2019</v>
      </c>
      <c r="D7" s="236" t="s">
        <v>189</v>
      </c>
      <c r="E7" s="236" t="s">
        <v>190</v>
      </c>
      <c r="F7" s="237" t="s">
        <v>3</v>
      </c>
      <c r="G7" s="237"/>
      <c r="H7" s="238" t="s">
        <v>191</v>
      </c>
    </row>
    <row r="8" spans="2:8" ht="69.95" customHeight="1" thickBot="1" x14ac:dyDescent="0.25">
      <c r="B8" s="239"/>
      <c r="C8" s="240" t="s">
        <v>192</v>
      </c>
      <c r="D8" s="241" t="s">
        <v>193</v>
      </c>
      <c r="E8" s="241" t="s">
        <v>194</v>
      </c>
      <c r="F8" s="241" t="s">
        <v>195</v>
      </c>
      <c r="G8" s="241" t="s">
        <v>196</v>
      </c>
      <c r="H8" s="242" t="s">
        <v>10</v>
      </c>
    </row>
    <row r="9" spans="2:8" ht="30" customHeight="1" x14ac:dyDescent="0.3">
      <c r="B9" s="243">
        <v>1</v>
      </c>
      <c r="C9" s="244" t="str">
        <f>Stat.!B5</f>
        <v>Bastl Pavel</v>
      </c>
      <c r="D9" s="245" t="s">
        <v>199</v>
      </c>
      <c r="E9" s="246">
        <f>Stat.!CC5</f>
        <v>18</v>
      </c>
      <c r="F9" s="246">
        <f>Stat.!CD5</f>
        <v>29</v>
      </c>
      <c r="G9" s="246">
        <f>Stat.!CE5</f>
        <v>10</v>
      </c>
      <c r="H9" s="247">
        <f t="shared" ref="H9:H27" si="0">F9+G9</f>
        <v>39</v>
      </c>
    </row>
    <row r="10" spans="2:8" ht="30" customHeight="1" x14ac:dyDescent="0.3">
      <c r="B10" s="248">
        <v>2</v>
      </c>
      <c r="C10" s="249" t="str">
        <f>Stat.!B20</f>
        <v>Švarc Petr</v>
      </c>
      <c r="D10" s="250" t="s">
        <v>199</v>
      </c>
      <c r="E10" s="251">
        <f>Stat.!CC20</f>
        <v>16</v>
      </c>
      <c r="F10" s="251">
        <f>Stat.!CD20</f>
        <v>15</v>
      </c>
      <c r="G10" s="251">
        <f>Stat.!CE20</f>
        <v>17</v>
      </c>
      <c r="H10" s="252">
        <f t="shared" si="0"/>
        <v>32</v>
      </c>
    </row>
    <row r="11" spans="2:8" ht="30" customHeight="1" x14ac:dyDescent="0.3">
      <c r="B11" s="248">
        <v>3</v>
      </c>
      <c r="C11" s="249" t="str">
        <f>Stat.!B21</f>
        <v>Vávrů Radim</v>
      </c>
      <c r="D11" s="250" t="s">
        <v>199</v>
      </c>
      <c r="E11" s="251">
        <f>Stat.!CC21</f>
        <v>18</v>
      </c>
      <c r="F11" s="251">
        <f>Stat.!CD21</f>
        <v>14</v>
      </c>
      <c r="G11" s="251">
        <f>Stat.!CE21</f>
        <v>8</v>
      </c>
      <c r="H11" s="252">
        <f t="shared" si="0"/>
        <v>22</v>
      </c>
    </row>
    <row r="12" spans="2:8" ht="30" customHeight="1" x14ac:dyDescent="0.3">
      <c r="B12" s="248">
        <v>4</v>
      </c>
      <c r="C12" s="249" t="str">
        <f>Stat.!B4</f>
        <v xml:space="preserve">Bastl Josef </v>
      </c>
      <c r="D12" s="250" t="s">
        <v>199</v>
      </c>
      <c r="E12" s="251">
        <f>Stat.!CC4</f>
        <v>18</v>
      </c>
      <c r="F12" s="251">
        <f>Stat.!CD4</f>
        <v>12</v>
      </c>
      <c r="G12" s="251">
        <f>Stat.!CE4</f>
        <v>8</v>
      </c>
      <c r="H12" s="252">
        <f t="shared" si="0"/>
        <v>20</v>
      </c>
    </row>
    <row r="13" spans="2:8" ht="30" customHeight="1" x14ac:dyDescent="0.3">
      <c r="B13" s="248">
        <v>5</v>
      </c>
      <c r="C13" s="249" t="str">
        <f>Stat.!B7</f>
        <v>Chvátal Jan</v>
      </c>
      <c r="D13" s="250" t="s">
        <v>198</v>
      </c>
      <c r="E13" s="251">
        <f>Stat.!CC7</f>
        <v>16</v>
      </c>
      <c r="F13" s="251">
        <f>Stat.!CD7</f>
        <v>5</v>
      </c>
      <c r="G13" s="251">
        <f>Stat.!CE7</f>
        <v>13</v>
      </c>
      <c r="H13" s="252">
        <f t="shared" si="0"/>
        <v>18</v>
      </c>
    </row>
    <row r="14" spans="2:8" ht="30" customHeight="1" x14ac:dyDescent="0.3">
      <c r="B14" s="248">
        <v>6</v>
      </c>
      <c r="C14" s="249" t="str">
        <f>Stat.!B9</f>
        <v>Jánský Radek</v>
      </c>
      <c r="D14" s="250" t="s">
        <v>199</v>
      </c>
      <c r="E14" s="251">
        <f>Stat.!CC9</f>
        <v>15</v>
      </c>
      <c r="F14" s="251">
        <f>Stat.!CD9</f>
        <v>11</v>
      </c>
      <c r="G14" s="251">
        <f>Stat.!CE9</f>
        <v>4</v>
      </c>
      <c r="H14" s="252">
        <f t="shared" si="0"/>
        <v>15</v>
      </c>
    </row>
    <row r="15" spans="2:8" ht="30" customHeight="1" x14ac:dyDescent="0.3">
      <c r="B15" s="248">
        <v>7</v>
      </c>
      <c r="C15" s="249" t="str">
        <f>Stat.!B12</f>
        <v>Kelbler Miloš</v>
      </c>
      <c r="D15" s="250" t="s">
        <v>199</v>
      </c>
      <c r="E15" s="251">
        <f>Stat.!CC12</f>
        <v>18</v>
      </c>
      <c r="F15" s="251">
        <f>Stat.!CD12</f>
        <v>7</v>
      </c>
      <c r="G15" s="251">
        <f>Stat.!CE12</f>
        <v>8</v>
      </c>
      <c r="H15" s="252">
        <f t="shared" si="0"/>
        <v>15</v>
      </c>
    </row>
    <row r="16" spans="2:8" ht="30" customHeight="1" x14ac:dyDescent="0.3">
      <c r="B16" s="248">
        <v>8</v>
      </c>
      <c r="C16" s="249" t="str">
        <f>Stat.!B15</f>
        <v>Kříž Milan</v>
      </c>
      <c r="D16" s="250" t="s">
        <v>199</v>
      </c>
      <c r="E16" s="251">
        <f>Stat.!CC15</f>
        <v>18</v>
      </c>
      <c r="F16" s="251">
        <f>Stat.!CD15</f>
        <v>9</v>
      </c>
      <c r="G16" s="251">
        <f>Stat.!CE15</f>
        <v>5</v>
      </c>
      <c r="H16" s="252">
        <f t="shared" si="0"/>
        <v>14</v>
      </c>
    </row>
    <row r="17" spans="2:8" ht="30" customHeight="1" x14ac:dyDescent="0.3">
      <c r="B17" s="248">
        <v>9</v>
      </c>
      <c r="C17" s="249" t="str">
        <f>Stat.!B22</f>
        <v>Zejda Vojtěch</v>
      </c>
      <c r="D17" s="250" t="s">
        <v>198</v>
      </c>
      <c r="E17" s="251">
        <f>Stat.!CC22</f>
        <v>16</v>
      </c>
      <c r="F17" s="251">
        <f>Stat.!CD22</f>
        <v>6</v>
      </c>
      <c r="G17" s="251">
        <f>Stat.!CE22</f>
        <v>7</v>
      </c>
      <c r="H17" s="252">
        <f t="shared" si="0"/>
        <v>13</v>
      </c>
    </row>
    <row r="18" spans="2:8" ht="30" customHeight="1" x14ac:dyDescent="0.3">
      <c r="B18" s="248">
        <v>10</v>
      </c>
      <c r="C18" s="249" t="str">
        <f>Stat.!B14</f>
        <v>Kříž Bohuslav</v>
      </c>
      <c r="D18" s="250" t="s">
        <v>199</v>
      </c>
      <c r="E18" s="251">
        <f>Stat.!CC14</f>
        <v>16</v>
      </c>
      <c r="F18" s="251">
        <f>Stat.!CD14</f>
        <v>3</v>
      </c>
      <c r="G18" s="251">
        <f>Stat.!CE14</f>
        <v>7</v>
      </c>
      <c r="H18" s="252">
        <f t="shared" si="0"/>
        <v>10</v>
      </c>
    </row>
    <row r="19" spans="2:8" ht="30" customHeight="1" x14ac:dyDescent="0.3">
      <c r="B19" s="248">
        <v>11</v>
      </c>
      <c r="C19" s="249" t="str">
        <f>Stat.!B18</f>
        <v>Plachý Karel</v>
      </c>
      <c r="D19" s="250" t="s">
        <v>198</v>
      </c>
      <c r="E19" s="251">
        <f>Stat.!CC18</f>
        <v>17</v>
      </c>
      <c r="F19" s="251">
        <f>Stat.!CD18</f>
        <v>1</v>
      </c>
      <c r="G19" s="251">
        <f>Stat.!CE18</f>
        <v>8</v>
      </c>
      <c r="H19" s="252">
        <f t="shared" si="0"/>
        <v>9</v>
      </c>
    </row>
    <row r="20" spans="2:8" ht="30" customHeight="1" x14ac:dyDescent="0.3">
      <c r="B20" s="248">
        <v>12</v>
      </c>
      <c r="C20" s="249" t="str">
        <f>Stat.!B8</f>
        <v xml:space="preserve">Chvátal Pavel </v>
      </c>
      <c r="D20" s="250" t="s">
        <v>198</v>
      </c>
      <c r="E20" s="251">
        <f>Stat.!CC8</f>
        <v>18</v>
      </c>
      <c r="F20" s="251">
        <f>Stat.!CD8</f>
        <v>3</v>
      </c>
      <c r="G20" s="251">
        <f>Stat.!CE8</f>
        <v>3</v>
      </c>
      <c r="H20" s="252">
        <f t="shared" si="0"/>
        <v>6</v>
      </c>
    </row>
    <row r="21" spans="2:8" ht="30" customHeight="1" x14ac:dyDescent="0.3">
      <c r="B21" s="248">
        <v>13</v>
      </c>
      <c r="C21" s="249" t="str">
        <f>Stat.!B16</f>
        <v>Nehyba Roman</v>
      </c>
      <c r="D21" s="250" t="s">
        <v>199</v>
      </c>
      <c r="E21" s="251">
        <f>Stat.!CC16</f>
        <v>6</v>
      </c>
      <c r="F21" s="251">
        <f>Stat.!CD16</f>
        <v>2</v>
      </c>
      <c r="G21" s="251">
        <f>Stat.!CE16</f>
        <v>3</v>
      </c>
      <c r="H21" s="252">
        <f t="shared" si="0"/>
        <v>5</v>
      </c>
    </row>
    <row r="22" spans="2:8" ht="30" customHeight="1" x14ac:dyDescent="0.3">
      <c r="B22" s="248">
        <v>14</v>
      </c>
      <c r="C22" s="249" t="str">
        <f>Stat.!B11</f>
        <v>Jindra Zdeněk</v>
      </c>
      <c r="D22" s="250" t="s">
        <v>199</v>
      </c>
      <c r="E22" s="251">
        <f>Stat.!CC11</f>
        <v>2</v>
      </c>
      <c r="F22" s="251">
        <f>Stat.!CD11</f>
        <v>2</v>
      </c>
      <c r="G22" s="251">
        <f>Stat.!CE11</f>
        <v>2</v>
      </c>
      <c r="H22" s="252">
        <f t="shared" si="0"/>
        <v>4</v>
      </c>
    </row>
    <row r="23" spans="2:8" ht="30" customHeight="1" x14ac:dyDescent="0.3">
      <c r="B23" s="248">
        <v>15</v>
      </c>
      <c r="C23" s="249" t="str">
        <f>Stat.!B10</f>
        <v>Jindra Pavel</v>
      </c>
      <c r="D23" s="250" t="s">
        <v>199</v>
      </c>
      <c r="E23" s="251">
        <f>Stat.!CC10</f>
        <v>2</v>
      </c>
      <c r="F23" s="251">
        <f>Stat.!CD10</f>
        <v>1</v>
      </c>
      <c r="G23" s="251">
        <f>Stat.!CE10</f>
        <v>0</v>
      </c>
      <c r="H23" s="252">
        <f t="shared" si="0"/>
        <v>1</v>
      </c>
    </row>
    <row r="24" spans="2:8" ht="30" customHeight="1" x14ac:dyDescent="0.3">
      <c r="B24" s="248">
        <v>16</v>
      </c>
      <c r="C24" s="249" t="str">
        <f>Stat.!B13</f>
        <v>Krejčí Jiří</v>
      </c>
      <c r="D24" s="250" t="s">
        <v>199</v>
      </c>
      <c r="E24" s="251">
        <f>Stat.!CC13</f>
        <v>4</v>
      </c>
      <c r="F24" s="251">
        <f>Stat.!CD13</f>
        <v>1</v>
      </c>
      <c r="G24" s="251">
        <f>Stat.!CE13</f>
        <v>0</v>
      </c>
      <c r="H24" s="252">
        <f t="shared" si="0"/>
        <v>1</v>
      </c>
    </row>
    <row r="25" spans="2:8" ht="30" customHeight="1" x14ac:dyDescent="0.3">
      <c r="B25" s="248">
        <v>17</v>
      </c>
      <c r="C25" s="249" t="str">
        <f>Stat.!B6</f>
        <v>Havlík Petr</v>
      </c>
      <c r="D25" s="250" t="s">
        <v>197</v>
      </c>
      <c r="E25" s="251">
        <f>Stat.!CC6</f>
        <v>15</v>
      </c>
      <c r="F25" s="251">
        <f>Stat.!CD6</f>
        <v>0</v>
      </c>
      <c r="G25" s="251">
        <f>Stat.!CE6</f>
        <v>0</v>
      </c>
      <c r="H25" s="252">
        <f t="shared" si="0"/>
        <v>0</v>
      </c>
    </row>
    <row r="26" spans="2:8" ht="30" customHeight="1" thickBot="1" x14ac:dyDescent="0.35">
      <c r="B26" s="253">
        <v>18</v>
      </c>
      <c r="C26" s="254" t="str">
        <f>Stat.!B19</f>
        <v>Přívětivý Josef</v>
      </c>
      <c r="D26" s="255" t="s">
        <v>198</v>
      </c>
      <c r="E26" s="256">
        <f>Stat.!CC19</f>
        <v>1</v>
      </c>
      <c r="F26" s="256">
        <f>Stat.!CD19</f>
        <v>0</v>
      </c>
      <c r="G26" s="256">
        <f>Stat.!CE19</f>
        <v>0</v>
      </c>
      <c r="H26" s="257">
        <f t="shared" si="0"/>
        <v>0</v>
      </c>
    </row>
    <row r="27" spans="2:8" ht="30" customHeight="1" thickBot="1" x14ac:dyDescent="0.35">
      <c r="B27" s="258" t="s">
        <v>12</v>
      </c>
      <c r="C27" s="259"/>
      <c r="D27" s="259"/>
      <c r="E27" s="260">
        <f>SUM(E9:E26)</f>
        <v>234</v>
      </c>
      <c r="F27" s="260">
        <f>SUM(F9:F26)</f>
        <v>121</v>
      </c>
      <c r="G27" s="260">
        <f>SUM(G9:G26)</f>
        <v>103</v>
      </c>
      <c r="H27" s="261">
        <f t="shared" si="0"/>
        <v>224</v>
      </c>
    </row>
    <row r="28" spans="2:8" s="20" customFormat="1" ht="11.25" x14ac:dyDescent="0.2"/>
    <row r="29" spans="2:8" s="7" customFormat="1" ht="11.25" x14ac:dyDescent="0.2"/>
    <row r="30" spans="2:8" s="20" customFormat="1" ht="11.25" x14ac:dyDescent="0.2">
      <c r="E30" s="262"/>
      <c r="F30" s="263"/>
    </row>
    <row r="31" spans="2:8" s="20" customFormat="1" ht="11.25" x14ac:dyDescent="0.2"/>
    <row r="32" spans="2:8" s="20" customFormat="1" ht="11.25" x14ac:dyDescent="0.2"/>
    <row r="33" s="20" customFormat="1" ht="11.25" x14ac:dyDescent="0.2"/>
    <row r="34" s="20" customFormat="1" ht="11.25" x14ac:dyDescent="0.2"/>
    <row r="35" s="20" customFormat="1" ht="11.25" x14ac:dyDescent="0.2"/>
    <row r="36" s="20" customFormat="1" ht="11.25" x14ac:dyDescent="0.2"/>
    <row r="37" s="20" customFormat="1" ht="11.25" x14ac:dyDescent="0.2"/>
    <row r="38" s="20" customFormat="1" ht="11.25" x14ac:dyDescent="0.2"/>
    <row r="39" s="20" customFormat="1" ht="11.25" x14ac:dyDescent="0.2"/>
    <row r="40" s="20" customFormat="1" ht="11.25" x14ac:dyDescent="0.2"/>
    <row r="41" s="20" customFormat="1" ht="11.25" x14ac:dyDescent="0.2"/>
    <row r="42" s="20" customFormat="1" ht="11.25" x14ac:dyDescent="0.2"/>
  </sheetData>
  <mergeCells count="5">
    <mergeCell ref="B1:H2"/>
    <mergeCell ref="B3:H5"/>
    <mergeCell ref="B6:H6"/>
    <mergeCell ref="F7:G7"/>
    <mergeCell ref="B27:D27"/>
  </mergeCells>
  <pageMargins left="0.8" right="0.55000000000000004" top="1" bottom="0.57999999999999996" header="0.36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A16A4-76F5-4296-A232-E8C3245CEAC3}">
  <sheetPr>
    <tabColor indexed="14"/>
  </sheetPr>
  <dimension ref="B1:H40"/>
  <sheetViews>
    <sheetView zoomScaleNormal="100" workbookViewId="0">
      <selection activeCell="N26" sqref="N26"/>
    </sheetView>
  </sheetViews>
  <sheetFormatPr defaultRowHeight="12.75" x14ac:dyDescent="0.2"/>
  <cols>
    <col min="1" max="1" width="1.7109375" customWidth="1"/>
    <col min="2" max="2" width="4.7109375" customWidth="1"/>
    <col min="3" max="3" width="23.7109375" customWidth="1"/>
    <col min="4" max="4" width="12.7109375" customWidth="1"/>
    <col min="5" max="8" width="10.7109375" customWidth="1"/>
  </cols>
  <sheetData>
    <row r="1" spans="2:8" ht="15" customHeight="1" x14ac:dyDescent="0.2">
      <c r="B1" s="226" t="s">
        <v>188</v>
      </c>
      <c r="C1" s="227"/>
      <c r="D1" s="227"/>
      <c r="E1" s="227"/>
      <c r="F1" s="227"/>
      <c r="G1" s="227"/>
      <c r="H1" s="228"/>
    </row>
    <row r="2" spans="2:8" ht="15" customHeight="1" x14ac:dyDescent="0.2">
      <c r="B2" s="229"/>
      <c r="C2" s="230"/>
      <c r="D2" s="230"/>
      <c r="E2" s="230"/>
      <c r="F2" s="230"/>
      <c r="G2" s="230"/>
      <c r="H2" s="231"/>
    </row>
    <row r="3" spans="2:8" ht="15" customHeight="1" x14ac:dyDescent="0.2">
      <c r="B3" s="229"/>
      <c r="C3" s="230"/>
      <c r="D3" s="230"/>
      <c r="E3" s="230"/>
      <c r="F3" s="230"/>
      <c r="G3" s="230"/>
      <c r="H3" s="231"/>
    </row>
    <row r="4" spans="2:8" ht="15" customHeight="1" x14ac:dyDescent="0.2">
      <c r="B4" s="232"/>
      <c r="C4" s="233"/>
      <c r="D4" s="233"/>
      <c r="E4" s="233"/>
      <c r="F4" s="233"/>
      <c r="G4" s="233"/>
      <c r="H4" s="234"/>
    </row>
    <row r="5" spans="2:8" ht="20.100000000000001" customHeight="1" thickBot="1" x14ac:dyDescent="0.25">
      <c r="B5" s="235"/>
      <c r="C5" s="236" t="str">
        <f>Stat.!B1</f>
        <v>2018/2019</v>
      </c>
      <c r="D5" s="236" t="s">
        <v>189</v>
      </c>
      <c r="E5" s="236" t="s">
        <v>190</v>
      </c>
      <c r="F5" s="237" t="s">
        <v>3</v>
      </c>
      <c r="G5" s="237"/>
      <c r="H5" s="238" t="s">
        <v>191</v>
      </c>
    </row>
    <row r="6" spans="2:8" ht="69.95" customHeight="1" thickBot="1" x14ac:dyDescent="0.25">
      <c r="B6" s="239"/>
      <c r="C6" s="240" t="s">
        <v>192</v>
      </c>
      <c r="D6" s="241" t="s">
        <v>193</v>
      </c>
      <c r="E6" s="241" t="s">
        <v>194</v>
      </c>
      <c r="F6" s="241" t="s">
        <v>195</v>
      </c>
      <c r="G6" s="241" t="s">
        <v>196</v>
      </c>
      <c r="H6" s="242" t="s">
        <v>10</v>
      </c>
    </row>
    <row r="7" spans="2:8" ht="30" customHeight="1" x14ac:dyDescent="0.3">
      <c r="B7" s="243">
        <v>1</v>
      </c>
      <c r="C7" s="244" t="str">
        <f>Stat.!B5</f>
        <v>Bastl Pavel</v>
      </c>
      <c r="D7" s="244" t="s">
        <v>199</v>
      </c>
      <c r="E7" s="246">
        <f>Stat.!CC5</f>
        <v>18</v>
      </c>
      <c r="F7" s="246">
        <f>Stat.!CD5</f>
        <v>29</v>
      </c>
      <c r="G7" s="246">
        <f>Stat.!CE5</f>
        <v>10</v>
      </c>
      <c r="H7" s="247">
        <f t="shared" ref="H7:H25" si="0">F7+G7</f>
        <v>39</v>
      </c>
    </row>
    <row r="8" spans="2:8" ht="30" customHeight="1" x14ac:dyDescent="0.3">
      <c r="B8" s="248">
        <v>2</v>
      </c>
      <c r="C8" s="249" t="str">
        <f>Stat.!B20</f>
        <v>Švarc Petr</v>
      </c>
      <c r="D8" s="249" t="s">
        <v>199</v>
      </c>
      <c r="E8" s="251">
        <f>Stat.!CC20</f>
        <v>16</v>
      </c>
      <c r="F8" s="251">
        <f>Stat.!CD20</f>
        <v>15</v>
      </c>
      <c r="G8" s="251">
        <f>Stat.!CE20</f>
        <v>17</v>
      </c>
      <c r="H8" s="252">
        <f t="shared" si="0"/>
        <v>32</v>
      </c>
    </row>
    <row r="9" spans="2:8" ht="30" customHeight="1" x14ac:dyDescent="0.3">
      <c r="B9" s="248">
        <v>3</v>
      </c>
      <c r="C9" s="249" t="str">
        <f>Stat.!B21</f>
        <v>Vávrů Radim</v>
      </c>
      <c r="D9" s="249" t="s">
        <v>199</v>
      </c>
      <c r="E9" s="251">
        <f>Stat.!CC21</f>
        <v>18</v>
      </c>
      <c r="F9" s="251">
        <f>Stat.!CD21</f>
        <v>14</v>
      </c>
      <c r="G9" s="251">
        <f>Stat.!CE21</f>
        <v>8</v>
      </c>
      <c r="H9" s="252">
        <f t="shared" si="0"/>
        <v>22</v>
      </c>
    </row>
    <row r="10" spans="2:8" ht="30" customHeight="1" x14ac:dyDescent="0.3">
      <c r="B10" s="248">
        <v>4</v>
      </c>
      <c r="C10" s="249" t="str">
        <f>Stat.!B4</f>
        <v xml:space="preserve">Bastl Josef </v>
      </c>
      <c r="D10" s="249" t="s">
        <v>199</v>
      </c>
      <c r="E10" s="251">
        <f>Stat.!CC4</f>
        <v>18</v>
      </c>
      <c r="F10" s="251">
        <f>Stat.!CD4</f>
        <v>12</v>
      </c>
      <c r="G10" s="251">
        <f>Stat.!CE4</f>
        <v>8</v>
      </c>
      <c r="H10" s="252">
        <f t="shared" si="0"/>
        <v>20</v>
      </c>
    </row>
    <row r="11" spans="2:8" ht="30" customHeight="1" x14ac:dyDescent="0.3">
      <c r="B11" s="248">
        <v>5</v>
      </c>
      <c r="C11" s="249" t="str">
        <f>Stat.!B9</f>
        <v>Jánský Radek</v>
      </c>
      <c r="D11" s="249" t="s">
        <v>199</v>
      </c>
      <c r="E11" s="251">
        <f>Stat.!CC9</f>
        <v>15</v>
      </c>
      <c r="F11" s="251">
        <f>Stat.!CD9</f>
        <v>11</v>
      </c>
      <c r="G11" s="251">
        <f>Stat.!CE9</f>
        <v>4</v>
      </c>
      <c r="H11" s="252">
        <f t="shared" si="0"/>
        <v>15</v>
      </c>
    </row>
    <row r="12" spans="2:8" ht="30" customHeight="1" x14ac:dyDescent="0.3">
      <c r="B12" s="248">
        <v>6</v>
      </c>
      <c r="C12" s="249" t="str">
        <f>Stat.!B15</f>
        <v>Kříž Milan</v>
      </c>
      <c r="D12" s="249" t="s">
        <v>199</v>
      </c>
      <c r="E12" s="251">
        <f>Stat.!CC15</f>
        <v>18</v>
      </c>
      <c r="F12" s="251">
        <f>Stat.!CD15</f>
        <v>9</v>
      </c>
      <c r="G12" s="251">
        <f>Stat.!CE15</f>
        <v>5</v>
      </c>
      <c r="H12" s="252">
        <f t="shared" si="0"/>
        <v>14</v>
      </c>
    </row>
    <row r="13" spans="2:8" ht="30" customHeight="1" x14ac:dyDescent="0.3">
      <c r="B13" s="248">
        <v>7</v>
      </c>
      <c r="C13" s="249" t="str">
        <f>Stat.!B12</f>
        <v>Kelbler Miloš</v>
      </c>
      <c r="D13" s="249" t="s">
        <v>199</v>
      </c>
      <c r="E13" s="251">
        <f>Stat.!CC12</f>
        <v>18</v>
      </c>
      <c r="F13" s="251">
        <f>Stat.!CD12</f>
        <v>7</v>
      </c>
      <c r="G13" s="251">
        <f>Stat.!CE12</f>
        <v>8</v>
      </c>
      <c r="H13" s="252">
        <f t="shared" si="0"/>
        <v>15</v>
      </c>
    </row>
    <row r="14" spans="2:8" ht="30" customHeight="1" x14ac:dyDescent="0.3">
      <c r="B14" s="248">
        <v>8</v>
      </c>
      <c r="C14" s="249" t="str">
        <f>Stat.!B22</f>
        <v>Zejda Vojtěch</v>
      </c>
      <c r="D14" s="249" t="s">
        <v>198</v>
      </c>
      <c r="E14" s="251">
        <f>Stat.!CC22</f>
        <v>16</v>
      </c>
      <c r="F14" s="251">
        <f>Stat.!CD22</f>
        <v>6</v>
      </c>
      <c r="G14" s="251">
        <f>Stat.!CE22</f>
        <v>7</v>
      </c>
      <c r="H14" s="252">
        <f t="shared" si="0"/>
        <v>13</v>
      </c>
    </row>
    <row r="15" spans="2:8" ht="30" customHeight="1" x14ac:dyDescent="0.3">
      <c r="B15" s="248">
        <v>9</v>
      </c>
      <c r="C15" s="249" t="str">
        <f>Stat.!B7</f>
        <v>Chvátal Jan</v>
      </c>
      <c r="D15" s="249" t="s">
        <v>198</v>
      </c>
      <c r="E15" s="251">
        <f>Stat.!CC7</f>
        <v>16</v>
      </c>
      <c r="F15" s="251">
        <f>Stat.!CD7</f>
        <v>5</v>
      </c>
      <c r="G15" s="251">
        <f>Stat.!CE7</f>
        <v>13</v>
      </c>
      <c r="H15" s="252">
        <f t="shared" si="0"/>
        <v>18</v>
      </c>
    </row>
    <row r="16" spans="2:8" ht="30" customHeight="1" x14ac:dyDescent="0.3">
      <c r="B16" s="248">
        <v>10</v>
      </c>
      <c r="C16" s="249" t="str">
        <f>Stat.!B8</f>
        <v xml:space="preserve">Chvátal Pavel </v>
      </c>
      <c r="D16" s="249" t="s">
        <v>198</v>
      </c>
      <c r="E16" s="251">
        <f>Stat.!CC8</f>
        <v>18</v>
      </c>
      <c r="F16" s="251">
        <f>Stat.!CD8</f>
        <v>3</v>
      </c>
      <c r="G16" s="251">
        <f>Stat.!CE8</f>
        <v>3</v>
      </c>
      <c r="H16" s="252">
        <f t="shared" si="0"/>
        <v>6</v>
      </c>
    </row>
    <row r="17" spans="2:8" ht="30" customHeight="1" x14ac:dyDescent="0.3">
      <c r="B17" s="248">
        <v>11</v>
      </c>
      <c r="C17" s="249" t="str">
        <f>Stat.!B14</f>
        <v>Kříž Bohuslav</v>
      </c>
      <c r="D17" s="249" t="s">
        <v>199</v>
      </c>
      <c r="E17" s="251">
        <f>Stat.!CC14</f>
        <v>16</v>
      </c>
      <c r="F17" s="251">
        <f>Stat.!CD14</f>
        <v>3</v>
      </c>
      <c r="G17" s="251">
        <f>Stat.!CE14</f>
        <v>7</v>
      </c>
      <c r="H17" s="252">
        <f t="shared" si="0"/>
        <v>10</v>
      </c>
    </row>
    <row r="18" spans="2:8" ht="30" customHeight="1" x14ac:dyDescent="0.3">
      <c r="B18" s="248">
        <v>12</v>
      </c>
      <c r="C18" s="249" t="str">
        <f>Stat.!B11</f>
        <v>Jindra Zdeněk</v>
      </c>
      <c r="D18" s="249" t="s">
        <v>199</v>
      </c>
      <c r="E18" s="251">
        <f>Stat.!CC11</f>
        <v>2</v>
      </c>
      <c r="F18" s="251">
        <f>Stat.!CD11</f>
        <v>2</v>
      </c>
      <c r="G18" s="251">
        <f>Stat.!CE11</f>
        <v>2</v>
      </c>
      <c r="H18" s="252">
        <f t="shared" si="0"/>
        <v>4</v>
      </c>
    </row>
    <row r="19" spans="2:8" ht="30" customHeight="1" x14ac:dyDescent="0.3">
      <c r="B19" s="248">
        <v>13</v>
      </c>
      <c r="C19" s="249" t="str">
        <f>Stat.!B16</f>
        <v>Nehyba Roman</v>
      </c>
      <c r="D19" s="249" t="s">
        <v>199</v>
      </c>
      <c r="E19" s="251">
        <f>Stat.!CC16</f>
        <v>6</v>
      </c>
      <c r="F19" s="251">
        <f>Stat.!CD16</f>
        <v>2</v>
      </c>
      <c r="G19" s="251">
        <f>Stat.!CE16</f>
        <v>3</v>
      </c>
      <c r="H19" s="252">
        <f t="shared" si="0"/>
        <v>5</v>
      </c>
    </row>
    <row r="20" spans="2:8" ht="30" customHeight="1" x14ac:dyDescent="0.3">
      <c r="B20" s="248">
        <v>14</v>
      </c>
      <c r="C20" s="249" t="str">
        <f>Stat.!B10</f>
        <v>Jindra Pavel</v>
      </c>
      <c r="D20" s="249" t="s">
        <v>199</v>
      </c>
      <c r="E20" s="251">
        <f>Stat.!CC10</f>
        <v>2</v>
      </c>
      <c r="F20" s="251">
        <f>Stat.!CD10</f>
        <v>1</v>
      </c>
      <c r="G20" s="251">
        <f>Stat.!CE10</f>
        <v>0</v>
      </c>
      <c r="H20" s="252">
        <f t="shared" si="0"/>
        <v>1</v>
      </c>
    </row>
    <row r="21" spans="2:8" ht="30" customHeight="1" x14ac:dyDescent="0.3">
      <c r="B21" s="248">
        <v>15</v>
      </c>
      <c r="C21" s="249" t="str">
        <f>Stat.!B13</f>
        <v>Krejčí Jiří</v>
      </c>
      <c r="D21" s="249" t="s">
        <v>199</v>
      </c>
      <c r="E21" s="251">
        <f>Stat.!CC13</f>
        <v>4</v>
      </c>
      <c r="F21" s="251">
        <f>Stat.!CD13</f>
        <v>1</v>
      </c>
      <c r="G21" s="251">
        <f>Stat.!CE13</f>
        <v>0</v>
      </c>
      <c r="H21" s="252">
        <f t="shared" si="0"/>
        <v>1</v>
      </c>
    </row>
    <row r="22" spans="2:8" ht="30" customHeight="1" x14ac:dyDescent="0.3">
      <c r="B22" s="248">
        <v>16</v>
      </c>
      <c r="C22" s="249" t="str">
        <f>Stat.!B18</f>
        <v>Plachý Karel</v>
      </c>
      <c r="D22" s="249" t="s">
        <v>198</v>
      </c>
      <c r="E22" s="251">
        <f>Stat.!CC18</f>
        <v>17</v>
      </c>
      <c r="F22" s="251">
        <f>Stat.!CD18</f>
        <v>1</v>
      </c>
      <c r="G22" s="251">
        <f>Stat.!CE18</f>
        <v>8</v>
      </c>
      <c r="H22" s="252">
        <f t="shared" si="0"/>
        <v>9</v>
      </c>
    </row>
    <row r="23" spans="2:8" ht="30" customHeight="1" x14ac:dyDescent="0.3">
      <c r="B23" s="248">
        <v>17</v>
      </c>
      <c r="C23" s="249" t="str">
        <f>Stat.!B6</f>
        <v>Havlík Petr</v>
      </c>
      <c r="D23" s="249" t="s">
        <v>197</v>
      </c>
      <c r="E23" s="251">
        <f>Stat.!CC6</f>
        <v>15</v>
      </c>
      <c r="F23" s="251">
        <f>Stat.!CD6</f>
        <v>0</v>
      </c>
      <c r="G23" s="251">
        <f>Stat.!CE6</f>
        <v>0</v>
      </c>
      <c r="H23" s="252">
        <f t="shared" si="0"/>
        <v>0</v>
      </c>
    </row>
    <row r="24" spans="2:8" ht="30" customHeight="1" thickBot="1" x14ac:dyDescent="0.35">
      <c r="B24" s="253">
        <v>18</v>
      </c>
      <c r="C24" s="254" t="str">
        <f>Stat.!B19</f>
        <v>Přívětivý Josef</v>
      </c>
      <c r="D24" s="254" t="s">
        <v>198</v>
      </c>
      <c r="E24" s="256">
        <f>Stat.!CC19</f>
        <v>1</v>
      </c>
      <c r="F24" s="256">
        <f>Stat.!CD19</f>
        <v>0</v>
      </c>
      <c r="G24" s="256">
        <f>Stat.!CE19</f>
        <v>0</v>
      </c>
      <c r="H24" s="257">
        <f t="shared" si="0"/>
        <v>0</v>
      </c>
    </row>
    <row r="25" spans="2:8" ht="30" customHeight="1" thickBot="1" x14ac:dyDescent="0.35">
      <c r="B25" s="258" t="s">
        <v>12</v>
      </c>
      <c r="C25" s="259"/>
      <c r="D25" s="259"/>
      <c r="E25" s="260">
        <f>SUM(E7:E24)</f>
        <v>234</v>
      </c>
      <c r="F25" s="260">
        <f>SUM(F7:F24)</f>
        <v>121</v>
      </c>
      <c r="G25" s="260">
        <f>SUM(G7:G24)</f>
        <v>103</v>
      </c>
      <c r="H25" s="261">
        <f t="shared" si="0"/>
        <v>224</v>
      </c>
    </row>
    <row r="26" spans="2:8" s="20" customFormat="1" ht="11.25" x14ac:dyDescent="0.2"/>
    <row r="27" spans="2:8" s="7" customFormat="1" ht="11.25" x14ac:dyDescent="0.2"/>
    <row r="28" spans="2:8" s="20" customFormat="1" ht="11.25" x14ac:dyDescent="0.2">
      <c r="E28" s="262"/>
      <c r="F28" s="263"/>
    </row>
    <row r="29" spans="2:8" s="20" customFormat="1" ht="11.25" x14ac:dyDescent="0.2"/>
    <row r="30" spans="2:8" s="20" customFormat="1" ht="11.25" x14ac:dyDescent="0.2"/>
    <row r="31" spans="2:8" s="20" customFormat="1" ht="11.25" x14ac:dyDescent="0.2"/>
    <row r="32" spans="2:8" s="20" customFormat="1" ht="11.25" x14ac:dyDescent="0.2"/>
    <row r="33" s="20" customFormat="1" ht="11.25" x14ac:dyDescent="0.2"/>
    <row r="34" s="20" customFormat="1" ht="11.25" x14ac:dyDescent="0.2"/>
    <row r="35" s="20" customFormat="1" ht="11.25" x14ac:dyDescent="0.2"/>
    <row r="36" s="20" customFormat="1" ht="11.25" x14ac:dyDescent="0.2"/>
    <row r="37" s="20" customFormat="1" ht="11.25" x14ac:dyDescent="0.2"/>
    <row r="38" s="20" customFormat="1" ht="11.25" x14ac:dyDescent="0.2"/>
    <row r="39" s="20" customFormat="1" ht="11.25" x14ac:dyDescent="0.2"/>
    <row r="40" s="20" customFormat="1" ht="11.25" x14ac:dyDescent="0.2"/>
  </sheetData>
  <mergeCells count="4">
    <mergeCell ref="B1:H3"/>
    <mergeCell ref="B4:H4"/>
    <mergeCell ref="F5:G5"/>
    <mergeCell ref="B25:D25"/>
  </mergeCells>
  <pageMargins left="0.8" right="0.55000000000000004" top="1" bottom="0.57999999999999996" header="0.36" footer="0.4921259845"/>
  <pageSetup paperSize="9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A1112-11CD-4898-BC49-2B4FA925CADC}">
  <sheetPr>
    <tabColor indexed="14"/>
  </sheetPr>
  <dimension ref="B1:H40"/>
  <sheetViews>
    <sheetView zoomScaleNormal="100" workbookViewId="0">
      <selection activeCell="N26" sqref="N26"/>
    </sheetView>
  </sheetViews>
  <sheetFormatPr defaultRowHeight="12.75" x14ac:dyDescent="0.2"/>
  <cols>
    <col min="1" max="1" width="1.7109375" customWidth="1"/>
    <col min="2" max="2" width="4.7109375" customWidth="1"/>
    <col min="3" max="3" width="23.7109375" customWidth="1"/>
    <col min="4" max="4" width="12.7109375" customWidth="1"/>
    <col min="5" max="8" width="10.7109375" customWidth="1"/>
  </cols>
  <sheetData>
    <row r="1" spans="2:8" ht="15" customHeight="1" x14ac:dyDescent="0.2">
      <c r="B1" s="226" t="s">
        <v>188</v>
      </c>
      <c r="C1" s="227"/>
      <c r="D1" s="227"/>
      <c r="E1" s="227"/>
      <c r="F1" s="227"/>
      <c r="G1" s="227"/>
      <c r="H1" s="228"/>
    </row>
    <row r="2" spans="2:8" ht="15" customHeight="1" x14ac:dyDescent="0.2">
      <c r="B2" s="229"/>
      <c r="C2" s="230"/>
      <c r="D2" s="230"/>
      <c r="E2" s="230"/>
      <c r="F2" s="230"/>
      <c r="G2" s="230"/>
      <c r="H2" s="231"/>
    </row>
    <row r="3" spans="2:8" ht="15" customHeight="1" x14ac:dyDescent="0.2">
      <c r="B3" s="229"/>
      <c r="C3" s="230"/>
      <c r="D3" s="230"/>
      <c r="E3" s="230"/>
      <c r="F3" s="230"/>
      <c r="G3" s="230"/>
      <c r="H3" s="231"/>
    </row>
    <row r="4" spans="2:8" ht="15" customHeight="1" x14ac:dyDescent="0.2">
      <c r="B4" s="232"/>
      <c r="C4" s="233"/>
      <c r="D4" s="233"/>
      <c r="E4" s="233"/>
      <c r="F4" s="233"/>
      <c r="G4" s="233"/>
      <c r="H4" s="234"/>
    </row>
    <row r="5" spans="2:8" ht="20.100000000000001" customHeight="1" thickBot="1" x14ac:dyDescent="0.25">
      <c r="B5" s="235"/>
      <c r="C5" s="236" t="str">
        <f>Stat.!B1</f>
        <v>2018/2019</v>
      </c>
      <c r="D5" s="236" t="s">
        <v>189</v>
      </c>
      <c r="E5" s="236" t="s">
        <v>190</v>
      </c>
      <c r="F5" s="237" t="s">
        <v>3</v>
      </c>
      <c r="G5" s="237"/>
      <c r="H5" s="238" t="s">
        <v>191</v>
      </c>
    </row>
    <row r="6" spans="2:8" ht="69.95" customHeight="1" thickBot="1" x14ac:dyDescent="0.25">
      <c r="B6" s="239"/>
      <c r="C6" s="240" t="s">
        <v>192</v>
      </c>
      <c r="D6" s="241" t="s">
        <v>193</v>
      </c>
      <c r="E6" s="241" t="s">
        <v>194</v>
      </c>
      <c r="F6" s="241" t="s">
        <v>195</v>
      </c>
      <c r="G6" s="241" t="s">
        <v>196</v>
      </c>
      <c r="H6" s="242" t="s">
        <v>10</v>
      </c>
    </row>
    <row r="7" spans="2:8" ht="30" customHeight="1" x14ac:dyDescent="0.3">
      <c r="B7" s="243">
        <v>1</v>
      </c>
      <c r="C7" s="244" t="str">
        <f>Stat.!B20</f>
        <v>Švarc Petr</v>
      </c>
      <c r="D7" s="244" t="s">
        <v>199</v>
      </c>
      <c r="E7" s="246">
        <f>Stat.!CC20</f>
        <v>16</v>
      </c>
      <c r="F7" s="246">
        <f>Stat.!CD20</f>
        <v>15</v>
      </c>
      <c r="G7" s="246">
        <f>Stat.!CE20</f>
        <v>17</v>
      </c>
      <c r="H7" s="247">
        <f t="shared" ref="H7:H25" si="0">F7+G7</f>
        <v>32</v>
      </c>
    </row>
    <row r="8" spans="2:8" ht="30" customHeight="1" x14ac:dyDescent="0.3">
      <c r="B8" s="248">
        <v>2</v>
      </c>
      <c r="C8" s="249" t="str">
        <f>Stat.!B7</f>
        <v>Chvátal Jan</v>
      </c>
      <c r="D8" s="249" t="s">
        <v>198</v>
      </c>
      <c r="E8" s="251">
        <f>Stat.!CC7</f>
        <v>16</v>
      </c>
      <c r="F8" s="251">
        <f>Stat.!CD7</f>
        <v>5</v>
      </c>
      <c r="G8" s="251">
        <f>Stat.!CE7</f>
        <v>13</v>
      </c>
      <c r="H8" s="252">
        <f t="shared" si="0"/>
        <v>18</v>
      </c>
    </row>
    <row r="9" spans="2:8" ht="30" customHeight="1" x14ac:dyDescent="0.3">
      <c r="B9" s="248">
        <v>3</v>
      </c>
      <c r="C9" s="249" t="str">
        <f>Stat.!B5</f>
        <v>Bastl Pavel</v>
      </c>
      <c r="D9" s="249" t="s">
        <v>199</v>
      </c>
      <c r="E9" s="251">
        <f>Stat.!CC5</f>
        <v>18</v>
      </c>
      <c r="F9" s="251">
        <f>Stat.!CD5</f>
        <v>29</v>
      </c>
      <c r="G9" s="251">
        <f>Stat.!CE5</f>
        <v>10</v>
      </c>
      <c r="H9" s="252">
        <f t="shared" si="0"/>
        <v>39</v>
      </c>
    </row>
    <row r="10" spans="2:8" ht="30" customHeight="1" x14ac:dyDescent="0.3">
      <c r="B10" s="248">
        <v>4</v>
      </c>
      <c r="C10" s="249" t="str">
        <f>Stat.!B21</f>
        <v>Vávrů Radim</v>
      </c>
      <c r="D10" s="249" t="s">
        <v>199</v>
      </c>
      <c r="E10" s="251">
        <f>Stat.!CC21</f>
        <v>18</v>
      </c>
      <c r="F10" s="251">
        <f>Stat.!CD21</f>
        <v>14</v>
      </c>
      <c r="G10" s="251">
        <f>Stat.!CE21</f>
        <v>8</v>
      </c>
      <c r="H10" s="252">
        <f t="shared" si="0"/>
        <v>22</v>
      </c>
    </row>
    <row r="11" spans="2:8" ht="30" customHeight="1" x14ac:dyDescent="0.3">
      <c r="B11" s="248">
        <v>5</v>
      </c>
      <c r="C11" s="249" t="str">
        <f>Stat.!B4</f>
        <v xml:space="preserve">Bastl Josef </v>
      </c>
      <c r="D11" s="249" t="s">
        <v>199</v>
      </c>
      <c r="E11" s="251">
        <f>Stat.!CC4</f>
        <v>18</v>
      </c>
      <c r="F11" s="251">
        <f>Stat.!CD4</f>
        <v>12</v>
      </c>
      <c r="G11" s="251">
        <f>Stat.!CE4</f>
        <v>8</v>
      </c>
      <c r="H11" s="252">
        <f t="shared" si="0"/>
        <v>20</v>
      </c>
    </row>
    <row r="12" spans="2:8" ht="30" customHeight="1" x14ac:dyDescent="0.3">
      <c r="B12" s="248">
        <v>6</v>
      </c>
      <c r="C12" s="249" t="str">
        <f>Stat.!B12</f>
        <v>Kelbler Miloš</v>
      </c>
      <c r="D12" s="249" t="s">
        <v>199</v>
      </c>
      <c r="E12" s="251">
        <f>Stat.!CC12</f>
        <v>18</v>
      </c>
      <c r="F12" s="251">
        <f>Stat.!CD12</f>
        <v>7</v>
      </c>
      <c r="G12" s="251">
        <f>Stat.!CE12</f>
        <v>8</v>
      </c>
      <c r="H12" s="252">
        <f t="shared" si="0"/>
        <v>15</v>
      </c>
    </row>
    <row r="13" spans="2:8" ht="30" customHeight="1" x14ac:dyDescent="0.3">
      <c r="B13" s="248">
        <v>7</v>
      </c>
      <c r="C13" s="249" t="str">
        <f>Stat.!B18</f>
        <v>Plachý Karel</v>
      </c>
      <c r="D13" s="249" t="s">
        <v>198</v>
      </c>
      <c r="E13" s="251">
        <f>Stat.!CC18</f>
        <v>17</v>
      </c>
      <c r="F13" s="251">
        <f>Stat.!CD18</f>
        <v>1</v>
      </c>
      <c r="G13" s="251">
        <f>Stat.!CE18</f>
        <v>8</v>
      </c>
      <c r="H13" s="252">
        <f t="shared" si="0"/>
        <v>9</v>
      </c>
    </row>
    <row r="14" spans="2:8" ht="30" customHeight="1" x14ac:dyDescent="0.3">
      <c r="B14" s="248">
        <v>8</v>
      </c>
      <c r="C14" s="249" t="str">
        <f>Stat.!B22</f>
        <v>Zejda Vojtěch</v>
      </c>
      <c r="D14" s="249" t="s">
        <v>198</v>
      </c>
      <c r="E14" s="251">
        <f>Stat.!CC22</f>
        <v>16</v>
      </c>
      <c r="F14" s="251">
        <f>Stat.!CD22</f>
        <v>6</v>
      </c>
      <c r="G14" s="251">
        <f>Stat.!CE22</f>
        <v>7</v>
      </c>
      <c r="H14" s="252">
        <f t="shared" si="0"/>
        <v>13</v>
      </c>
    </row>
    <row r="15" spans="2:8" ht="30" customHeight="1" x14ac:dyDescent="0.3">
      <c r="B15" s="248">
        <v>9</v>
      </c>
      <c r="C15" s="249" t="str">
        <f>Stat.!B14</f>
        <v>Kříž Bohuslav</v>
      </c>
      <c r="D15" s="249" t="s">
        <v>199</v>
      </c>
      <c r="E15" s="251">
        <f>Stat.!CC14</f>
        <v>16</v>
      </c>
      <c r="F15" s="251">
        <f>Stat.!CD14</f>
        <v>3</v>
      </c>
      <c r="G15" s="251">
        <f>Stat.!CE14</f>
        <v>7</v>
      </c>
      <c r="H15" s="252">
        <f t="shared" si="0"/>
        <v>10</v>
      </c>
    </row>
    <row r="16" spans="2:8" ht="30" customHeight="1" x14ac:dyDescent="0.3">
      <c r="B16" s="248">
        <v>10</v>
      </c>
      <c r="C16" s="249" t="str">
        <f>Stat.!B15</f>
        <v>Kříž Milan</v>
      </c>
      <c r="D16" s="249" t="s">
        <v>199</v>
      </c>
      <c r="E16" s="251">
        <f>Stat.!CC15</f>
        <v>18</v>
      </c>
      <c r="F16" s="251">
        <f>Stat.!CD15</f>
        <v>9</v>
      </c>
      <c r="G16" s="251">
        <f>Stat.!CE15</f>
        <v>5</v>
      </c>
      <c r="H16" s="252">
        <f t="shared" si="0"/>
        <v>14</v>
      </c>
    </row>
    <row r="17" spans="2:8" ht="30" customHeight="1" x14ac:dyDescent="0.3">
      <c r="B17" s="248">
        <v>11</v>
      </c>
      <c r="C17" s="249" t="str">
        <f>Stat.!B9</f>
        <v>Jánský Radek</v>
      </c>
      <c r="D17" s="249" t="s">
        <v>199</v>
      </c>
      <c r="E17" s="251">
        <f>Stat.!CC9</f>
        <v>15</v>
      </c>
      <c r="F17" s="251">
        <f>Stat.!CD9</f>
        <v>11</v>
      </c>
      <c r="G17" s="251">
        <f>Stat.!CE9</f>
        <v>4</v>
      </c>
      <c r="H17" s="252">
        <f t="shared" si="0"/>
        <v>15</v>
      </c>
    </row>
    <row r="18" spans="2:8" ht="30" customHeight="1" x14ac:dyDescent="0.3">
      <c r="B18" s="248">
        <v>12</v>
      </c>
      <c r="C18" s="249" t="str">
        <f>Stat.!B8</f>
        <v xml:space="preserve">Chvátal Pavel </v>
      </c>
      <c r="D18" s="249" t="s">
        <v>198</v>
      </c>
      <c r="E18" s="251">
        <f>Stat.!CC8</f>
        <v>18</v>
      </c>
      <c r="F18" s="251">
        <f>Stat.!CD8</f>
        <v>3</v>
      </c>
      <c r="G18" s="251">
        <f>Stat.!CE8</f>
        <v>3</v>
      </c>
      <c r="H18" s="252">
        <f t="shared" si="0"/>
        <v>6</v>
      </c>
    </row>
    <row r="19" spans="2:8" ht="30" customHeight="1" x14ac:dyDescent="0.3">
      <c r="B19" s="248">
        <v>13</v>
      </c>
      <c r="C19" s="249" t="str">
        <f>Stat.!B16</f>
        <v>Nehyba Roman</v>
      </c>
      <c r="D19" s="249" t="s">
        <v>199</v>
      </c>
      <c r="E19" s="251">
        <f>Stat.!CC16</f>
        <v>6</v>
      </c>
      <c r="F19" s="251">
        <f>Stat.!CD16</f>
        <v>2</v>
      </c>
      <c r="G19" s="251">
        <f>Stat.!CE16</f>
        <v>3</v>
      </c>
      <c r="H19" s="252">
        <f t="shared" si="0"/>
        <v>5</v>
      </c>
    </row>
    <row r="20" spans="2:8" ht="30" customHeight="1" x14ac:dyDescent="0.3">
      <c r="B20" s="248">
        <v>14</v>
      </c>
      <c r="C20" s="249" t="str">
        <f>Stat.!B11</f>
        <v>Jindra Zdeněk</v>
      </c>
      <c r="D20" s="249" t="s">
        <v>199</v>
      </c>
      <c r="E20" s="251">
        <f>Stat.!CC11</f>
        <v>2</v>
      </c>
      <c r="F20" s="251">
        <f>Stat.!CD11</f>
        <v>2</v>
      </c>
      <c r="G20" s="251">
        <f>Stat.!CE11</f>
        <v>2</v>
      </c>
      <c r="H20" s="252">
        <f t="shared" si="0"/>
        <v>4</v>
      </c>
    </row>
    <row r="21" spans="2:8" ht="30" customHeight="1" x14ac:dyDescent="0.3">
      <c r="B21" s="248">
        <v>15</v>
      </c>
      <c r="C21" s="249" t="str">
        <f>Stat.!B10</f>
        <v>Jindra Pavel</v>
      </c>
      <c r="D21" s="249" t="s">
        <v>199</v>
      </c>
      <c r="E21" s="251">
        <f>Stat.!CC10</f>
        <v>2</v>
      </c>
      <c r="F21" s="251">
        <f>Stat.!CD10</f>
        <v>1</v>
      </c>
      <c r="G21" s="251">
        <f>Stat.!CE10</f>
        <v>0</v>
      </c>
      <c r="H21" s="252">
        <f t="shared" si="0"/>
        <v>1</v>
      </c>
    </row>
    <row r="22" spans="2:8" ht="30" customHeight="1" x14ac:dyDescent="0.3">
      <c r="B22" s="248">
        <v>16</v>
      </c>
      <c r="C22" s="249" t="str">
        <f>Stat.!B13</f>
        <v>Krejčí Jiří</v>
      </c>
      <c r="D22" s="249" t="s">
        <v>199</v>
      </c>
      <c r="E22" s="251">
        <f>Stat.!CC13</f>
        <v>4</v>
      </c>
      <c r="F22" s="251">
        <f>Stat.!CD13</f>
        <v>1</v>
      </c>
      <c r="G22" s="251">
        <f>Stat.!CE13</f>
        <v>0</v>
      </c>
      <c r="H22" s="252">
        <f t="shared" si="0"/>
        <v>1</v>
      </c>
    </row>
    <row r="23" spans="2:8" ht="30" customHeight="1" x14ac:dyDescent="0.3">
      <c r="B23" s="248">
        <v>17</v>
      </c>
      <c r="C23" s="249" t="str">
        <f>Stat.!B6</f>
        <v>Havlík Petr</v>
      </c>
      <c r="D23" s="249" t="s">
        <v>197</v>
      </c>
      <c r="E23" s="251">
        <f>Stat.!CC6</f>
        <v>15</v>
      </c>
      <c r="F23" s="251">
        <f>Stat.!CD6</f>
        <v>0</v>
      </c>
      <c r="G23" s="251">
        <f>Stat.!CE6</f>
        <v>0</v>
      </c>
      <c r="H23" s="252">
        <f t="shared" si="0"/>
        <v>0</v>
      </c>
    </row>
    <row r="24" spans="2:8" ht="30" customHeight="1" thickBot="1" x14ac:dyDescent="0.35">
      <c r="B24" s="253">
        <v>18</v>
      </c>
      <c r="C24" s="254" t="str">
        <f>Stat.!B19</f>
        <v>Přívětivý Josef</v>
      </c>
      <c r="D24" s="254" t="s">
        <v>198</v>
      </c>
      <c r="E24" s="256">
        <f>Stat.!CC19</f>
        <v>1</v>
      </c>
      <c r="F24" s="256">
        <f>Stat.!CD19</f>
        <v>0</v>
      </c>
      <c r="G24" s="256">
        <f>Stat.!CE19</f>
        <v>0</v>
      </c>
      <c r="H24" s="257">
        <f t="shared" si="0"/>
        <v>0</v>
      </c>
    </row>
    <row r="25" spans="2:8" ht="30" customHeight="1" thickBot="1" x14ac:dyDescent="0.35">
      <c r="B25" s="258" t="s">
        <v>12</v>
      </c>
      <c r="C25" s="259"/>
      <c r="D25" s="259"/>
      <c r="E25" s="260">
        <f>SUM(E7:E24)</f>
        <v>234</v>
      </c>
      <c r="F25" s="260">
        <f>SUM(F7:F24)</f>
        <v>121</v>
      </c>
      <c r="G25" s="260">
        <f>SUM(G7:G24)</f>
        <v>103</v>
      </c>
      <c r="H25" s="261">
        <f t="shared" si="0"/>
        <v>224</v>
      </c>
    </row>
    <row r="26" spans="2:8" s="20" customFormat="1" ht="11.25" x14ac:dyDescent="0.2"/>
    <row r="27" spans="2:8" s="7" customFormat="1" ht="11.25" x14ac:dyDescent="0.2"/>
    <row r="28" spans="2:8" s="20" customFormat="1" ht="11.25" x14ac:dyDescent="0.2">
      <c r="E28" s="262"/>
      <c r="F28" s="263"/>
    </row>
    <row r="29" spans="2:8" s="20" customFormat="1" ht="11.25" x14ac:dyDescent="0.2"/>
    <row r="30" spans="2:8" s="20" customFormat="1" ht="11.25" x14ac:dyDescent="0.2"/>
    <row r="31" spans="2:8" s="20" customFormat="1" ht="11.25" x14ac:dyDescent="0.2"/>
    <row r="32" spans="2:8" s="20" customFormat="1" ht="11.25" x14ac:dyDescent="0.2"/>
    <row r="33" s="20" customFormat="1" ht="11.25" x14ac:dyDescent="0.2"/>
    <row r="34" s="20" customFormat="1" ht="11.25" x14ac:dyDescent="0.2"/>
    <row r="35" s="20" customFormat="1" ht="11.25" x14ac:dyDescent="0.2"/>
    <row r="36" s="20" customFormat="1" ht="11.25" x14ac:dyDescent="0.2"/>
    <row r="37" s="20" customFormat="1" ht="11.25" x14ac:dyDescent="0.2"/>
    <row r="38" s="20" customFormat="1" ht="11.25" x14ac:dyDescent="0.2"/>
    <row r="39" s="20" customFormat="1" ht="11.25" x14ac:dyDescent="0.2"/>
    <row r="40" s="20" customFormat="1" ht="11.25" x14ac:dyDescent="0.2"/>
  </sheetData>
  <mergeCells count="4">
    <mergeCell ref="B1:H3"/>
    <mergeCell ref="B4:H4"/>
    <mergeCell ref="F5:G5"/>
    <mergeCell ref="B25:D25"/>
  </mergeCells>
  <pageMargins left="0.8" right="0.55000000000000004" top="1" bottom="0.57999999999999996" header="0.36" footer="0.4921259845"/>
  <pageSetup paperSize="9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3B4AE-D81A-4597-A8B1-3B8EC3D91B90}">
  <sheetPr>
    <tabColor indexed="14"/>
  </sheetPr>
  <dimension ref="B1:H40"/>
  <sheetViews>
    <sheetView zoomScaleNormal="100" workbookViewId="0">
      <selection activeCell="N26" sqref="N26"/>
    </sheetView>
  </sheetViews>
  <sheetFormatPr defaultRowHeight="12.75" x14ac:dyDescent="0.2"/>
  <cols>
    <col min="1" max="1" width="1.7109375" customWidth="1"/>
    <col min="2" max="2" width="4.7109375" customWidth="1"/>
    <col min="3" max="3" width="23.7109375" customWidth="1"/>
    <col min="4" max="4" width="12.7109375" customWidth="1"/>
    <col min="5" max="8" width="10.7109375" customWidth="1"/>
  </cols>
  <sheetData>
    <row r="1" spans="2:8" ht="15" customHeight="1" x14ac:dyDescent="0.2">
      <c r="B1" s="226" t="s">
        <v>188</v>
      </c>
      <c r="C1" s="227"/>
      <c r="D1" s="227"/>
      <c r="E1" s="227"/>
      <c r="F1" s="227"/>
      <c r="G1" s="227"/>
      <c r="H1" s="228"/>
    </row>
    <row r="2" spans="2:8" ht="15" customHeight="1" x14ac:dyDescent="0.2">
      <c r="B2" s="229"/>
      <c r="C2" s="230"/>
      <c r="D2" s="230"/>
      <c r="E2" s="230"/>
      <c r="F2" s="230"/>
      <c r="G2" s="230"/>
      <c r="H2" s="231"/>
    </row>
    <row r="3" spans="2:8" ht="15" customHeight="1" x14ac:dyDescent="0.2">
      <c r="B3" s="229"/>
      <c r="C3" s="230"/>
      <c r="D3" s="230"/>
      <c r="E3" s="230"/>
      <c r="F3" s="230"/>
      <c r="G3" s="230"/>
      <c r="H3" s="231"/>
    </row>
    <row r="4" spans="2:8" ht="15" customHeight="1" x14ac:dyDescent="0.2">
      <c r="B4" s="232"/>
      <c r="C4" s="233"/>
      <c r="D4" s="233"/>
      <c r="E4" s="233"/>
      <c r="F4" s="233"/>
      <c r="G4" s="233"/>
      <c r="H4" s="234"/>
    </row>
    <row r="5" spans="2:8" ht="20.100000000000001" customHeight="1" thickBot="1" x14ac:dyDescent="0.25">
      <c r="B5" s="235"/>
      <c r="C5" s="236" t="str">
        <f>Stat.!B1</f>
        <v>2018/2019</v>
      </c>
      <c r="D5" s="236" t="s">
        <v>189</v>
      </c>
      <c r="E5" s="236" t="s">
        <v>190</v>
      </c>
      <c r="F5" s="237" t="s">
        <v>3</v>
      </c>
      <c r="G5" s="237"/>
      <c r="H5" s="238" t="s">
        <v>191</v>
      </c>
    </row>
    <row r="6" spans="2:8" ht="69.95" customHeight="1" thickBot="1" x14ac:dyDescent="0.25">
      <c r="B6" s="239"/>
      <c r="C6" s="240" t="s">
        <v>192</v>
      </c>
      <c r="D6" s="241" t="s">
        <v>193</v>
      </c>
      <c r="E6" s="241" t="s">
        <v>194</v>
      </c>
      <c r="F6" s="241" t="s">
        <v>195</v>
      </c>
      <c r="G6" s="241" t="s">
        <v>196</v>
      </c>
      <c r="H6" s="242" t="s">
        <v>10</v>
      </c>
    </row>
    <row r="7" spans="2:8" ht="30" customHeight="1" x14ac:dyDescent="0.3">
      <c r="B7" s="243">
        <v>1</v>
      </c>
      <c r="C7" s="244" t="str">
        <f>Stat.!B4</f>
        <v xml:space="preserve">Bastl Josef </v>
      </c>
      <c r="D7" s="244" t="s">
        <v>199</v>
      </c>
      <c r="E7" s="246">
        <f>Stat.!CC4</f>
        <v>18</v>
      </c>
      <c r="F7" s="246">
        <f>Stat.!CD4</f>
        <v>12</v>
      </c>
      <c r="G7" s="246">
        <f>Stat.!CE4</f>
        <v>8</v>
      </c>
      <c r="H7" s="247">
        <f t="shared" ref="H7:H25" si="0">F7+G7</f>
        <v>20</v>
      </c>
    </row>
    <row r="8" spans="2:8" ht="30" customHeight="1" x14ac:dyDescent="0.3">
      <c r="B8" s="248">
        <v>2</v>
      </c>
      <c r="C8" s="249" t="str">
        <f>Stat.!B5</f>
        <v>Bastl Pavel</v>
      </c>
      <c r="D8" s="249" t="s">
        <v>199</v>
      </c>
      <c r="E8" s="251">
        <f>Stat.!CC5</f>
        <v>18</v>
      </c>
      <c r="F8" s="251">
        <f>Stat.!CD5</f>
        <v>29</v>
      </c>
      <c r="G8" s="251">
        <f>Stat.!CE5</f>
        <v>10</v>
      </c>
      <c r="H8" s="252">
        <f t="shared" si="0"/>
        <v>39</v>
      </c>
    </row>
    <row r="9" spans="2:8" ht="30" customHeight="1" x14ac:dyDescent="0.3">
      <c r="B9" s="248">
        <v>3</v>
      </c>
      <c r="C9" s="249" t="str">
        <f>Stat.!B8</f>
        <v xml:space="preserve">Chvátal Pavel </v>
      </c>
      <c r="D9" s="249" t="s">
        <v>198</v>
      </c>
      <c r="E9" s="251">
        <f>Stat.!CC8</f>
        <v>18</v>
      </c>
      <c r="F9" s="251">
        <f>Stat.!CD8</f>
        <v>3</v>
      </c>
      <c r="G9" s="251">
        <f>Stat.!CE8</f>
        <v>3</v>
      </c>
      <c r="H9" s="252">
        <f t="shared" si="0"/>
        <v>6</v>
      </c>
    </row>
    <row r="10" spans="2:8" ht="30" customHeight="1" x14ac:dyDescent="0.3">
      <c r="B10" s="248">
        <v>4</v>
      </c>
      <c r="C10" s="249" t="str">
        <f>Stat.!B12</f>
        <v>Kelbler Miloš</v>
      </c>
      <c r="D10" s="249" t="s">
        <v>199</v>
      </c>
      <c r="E10" s="251">
        <f>Stat.!CC12</f>
        <v>18</v>
      </c>
      <c r="F10" s="251">
        <f>Stat.!CD12</f>
        <v>7</v>
      </c>
      <c r="G10" s="251">
        <f>Stat.!CE12</f>
        <v>8</v>
      </c>
      <c r="H10" s="252">
        <f t="shared" si="0"/>
        <v>15</v>
      </c>
    </row>
    <row r="11" spans="2:8" ht="30" customHeight="1" x14ac:dyDescent="0.3">
      <c r="B11" s="248">
        <v>5</v>
      </c>
      <c r="C11" s="249" t="str">
        <f>Stat.!B15</f>
        <v>Kříž Milan</v>
      </c>
      <c r="D11" s="249" t="s">
        <v>199</v>
      </c>
      <c r="E11" s="251">
        <f>Stat.!CC15</f>
        <v>18</v>
      </c>
      <c r="F11" s="251">
        <f>Stat.!CD15</f>
        <v>9</v>
      </c>
      <c r="G11" s="251">
        <f>Stat.!CE15</f>
        <v>5</v>
      </c>
      <c r="H11" s="252">
        <f t="shared" si="0"/>
        <v>14</v>
      </c>
    </row>
    <row r="12" spans="2:8" ht="30" customHeight="1" x14ac:dyDescent="0.3">
      <c r="B12" s="248">
        <v>6</v>
      </c>
      <c r="C12" s="249" t="str">
        <f>Stat.!B21</f>
        <v>Vávrů Radim</v>
      </c>
      <c r="D12" s="249" t="s">
        <v>199</v>
      </c>
      <c r="E12" s="251">
        <f>Stat.!CC21</f>
        <v>18</v>
      </c>
      <c r="F12" s="251">
        <f>Stat.!CD21</f>
        <v>14</v>
      </c>
      <c r="G12" s="251">
        <f>Stat.!CE21</f>
        <v>8</v>
      </c>
      <c r="H12" s="252">
        <f t="shared" si="0"/>
        <v>22</v>
      </c>
    </row>
    <row r="13" spans="2:8" ht="30" customHeight="1" x14ac:dyDescent="0.3">
      <c r="B13" s="248">
        <v>7</v>
      </c>
      <c r="C13" s="249" t="str">
        <f>Stat.!B18</f>
        <v>Plachý Karel</v>
      </c>
      <c r="D13" s="249" t="s">
        <v>198</v>
      </c>
      <c r="E13" s="251">
        <f>Stat.!CC18</f>
        <v>17</v>
      </c>
      <c r="F13" s="251">
        <f>Stat.!CD18</f>
        <v>1</v>
      </c>
      <c r="G13" s="251">
        <f>Stat.!CE18</f>
        <v>8</v>
      </c>
      <c r="H13" s="252">
        <f t="shared" si="0"/>
        <v>9</v>
      </c>
    </row>
    <row r="14" spans="2:8" ht="30" customHeight="1" x14ac:dyDescent="0.3">
      <c r="B14" s="248">
        <v>8</v>
      </c>
      <c r="C14" s="249" t="str">
        <f>Stat.!B7</f>
        <v>Chvátal Jan</v>
      </c>
      <c r="D14" s="249" t="s">
        <v>198</v>
      </c>
      <c r="E14" s="251">
        <f>Stat.!CC7</f>
        <v>16</v>
      </c>
      <c r="F14" s="251">
        <f>Stat.!CD7</f>
        <v>5</v>
      </c>
      <c r="G14" s="251">
        <f>Stat.!CE7</f>
        <v>13</v>
      </c>
      <c r="H14" s="252">
        <f t="shared" si="0"/>
        <v>18</v>
      </c>
    </row>
    <row r="15" spans="2:8" ht="30" customHeight="1" x14ac:dyDescent="0.3">
      <c r="B15" s="248">
        <v>9</v>
      </c>
      <c r="C15" s="249" t="str">
        <f>Stat.!B14</f>
        <v>Kříž Bohuslav</v>
      </c>
      <c r="D15" s="249" t="s">
        <v>199</v>
      </c>
      <c r="E15" s="251">
        <f>Stat.!CC14</f>
        <v>16</v>
      </c>
      <c r="F15" s="251">
        <f>Stat.!CD14</f>
        <v>3</v>
      </c>
      <c r="G15" s="251">
        <f>Stat.!CE14</f>
        <v>7</v>
      </c>
      <c r="H15" s="252">
        <f t="shared" si="0"/>
        <v>10</v>
      </c>
    </row>
    <row r="16" spans="2:8" ht="30" customHeight="1" x14ac:dyDescent="0.3">
      <c r="B16" s="248">
        <v>10</v>
      </c>
      <c r="C16" s="249" t="str">
        <f>Stat.!B20</f>
        <v>Švarc Petr</v>
      </c>
      <c r="D16" s="249" t="s">
        <v>199</v>
      </c>
      <c r="E16" s="251">
        <f>Stat.!CC20</f>
        <v>16</v>
      </c>
      <c r="F16" s="251">
        <f>Stat.!CD20</f>
        <v>15</v>
      </c>
      <c r="G16" s="251">
        <f>Stat.!CE20</f>
        <v>17</v>
      </c>
      <c r="H16" s="252">
        <f t="shared" si="0"/>
        <v>32</v>
      </c>
    </row>
    <row r="17" spans="2:8" ht="30" customHeight="1" x14ac:dyDescent="0.3">
      <c r="B17" s="248">
        <v>11</v>
      </c>
      <c r="C17" s="249" t="str">
        <f>Stat.!B22</f>
        <v>Zejda Vojtěch</v>
      </c>
      <c r="D17" s="249" t="s">
        <v>198</v>
      </c>
      <c r="E17" s="251">
        <f>Stat.!CC22</f>
        <v>16</v>
      </c>
      <c r="F17" s="251">
        <f>Stat.!CD22</f>
        <v>6</v>
      </c>
      <c r="G17" s="251">
        <f>Stat.!CE22</f>
        <v>7</v>
      </c>
      <c r="H17" s="252">
        <f t="shared" si="0"/>
        <v>13</v>
      </c>
    </row>
    <row r="18" spans="2:8" ht="30" customHeight="1" x14ac:dyDescent="0.3">
      <c r="B18" s="248">
        <v>12</v>
      </c>
      <c r="C18" s="249" t="str">
        <f>Stat.!B6</f>
        <v>Havlík Petr</v>
      </c>
      <c r="D18" s="249" t="s">
        <v>197</v>
      </c>
      <c r="E18" s="251">
        <f>Stat.!CC6</f>
        <v>15</v>
      </c>
      <c r="F18" s="251">
        <f>Stat.!CD6</f>
        <v>0</v>
      </c>
      <c r="G18" s="251">
        <f>Stat.!CE6</f>
        <v>0</v>
      </c>
      <c r="H18" s="252">
        <f t="shared" si="0"/>
        <v>0</v>
      </c>
    </row>
    <row r="19" spans="2:8" ht="30" customHeight="1" x14ac:dyDescent="0.3">
      <c r="B19" s="248">
        <v>13</v>
      </c>
      <c r="C19" s="249" t="str">
        <f>Stat.!B9</f>
        <v>Jánský Radek</v>
      </c>
      <c r="D19" s="249" t="s">
        <v>199</v>
      </c>
      <c r="E19" s="251">
        <f>Stat.!CC9</f>
        <v>15</v>
      </c>
      <c r="F19" s="251">
        <f>Stat.!CD9</f>
        <v>11</v>
      </c>
      <c r="G19" s="251">
        <f>Stat.!CE9</f>
        <v>4</v>
      </c>
      <c r="H19" s="252">
        <f t="shared" si="0"/>
        <v>15</v>
      </c>
    </row>
    <row r="20" spans="2:8" ht="30" customHeight="1" x14ac:dyDescent="0.3">
      <c r="B20" s="248">
        <v>14</v>
      </c>
      <c r="C20" s="249" t="str">
        <f>Stat.!B16</f>
        <v>Nehyba Roman</v>
      </c>
      <c r="D20" s="249" t="s">
        <v>199</v>
      </c>
      <c r="E20" s="251">
        <f>Stat.!CC16</f>
        <v>6</v>
      </c>
      <c r="F20" s="251">
        <f>Stat.!CD16</f>
        <v>2</v>
      </c>
      <c r="G20" s="251">
        <f>Stat.!CE16</f>
        <v>3</v>
      </c>
      <c r="H20" s="252">
        <f t="shared" si="0"/>
        <v>5</v>
      </c>
    </row>
    <row r="21" spans="2:8" ht="30" customHeight="1" x14ac:dyDescent="0.3">
      <c r="B21" s="248">
        <v>15</v>
      </c>
      <c r="C21" s="249" t="str">
        <f>Stat.!B13</f>
        <v>Krejčí Jiří</v>
      </c>
      <c r="D21" s="249" t="s">
        <v>199</v>
      </c>
      <c r="E21" s="251">
        <f>Stat.!CC13</f>
        <v>4</v>
      </c>
      <c r="F21" s="251">
        <f>Stat.!CD13</f>
        <v>1</v>
      </c>
      <c r="G21" s="251">
        <f>Stat.!CE13</f>
        <v>0</v>
      </c>
      <c r="H21" s="252">
        <f t="shared" si="0"/>
        <v>1</v>
      </c>
    </row>
    <row r="22" spans="2:8" ht="30" customHeight="1" x14ac:dyDescent="0.3">
      <c r="B22" s="248">
        <v>16</v>
      </c>
      <c r="C22" s="249" t="str">
        <f>Stat.!B10</f>
        <v>Jindra Pavel</v>
      </c>
      <c r="D22" s="249" t="s">
        <v>199</v>
      </c>
      <c r="E22" s="251">
        <f>Stat.!CC10</f>
        <v>2</v>
      </c>
      <c r="F22" s="251">
        <f>Stat.!CD10</f>
        <v>1</v>
      </c>
      <c r="G22" s="251">
        <f>Stat.!CE10</f>
        <v>0</v>
      </c>
      <c r="H22" s="252">
        <f t="shared" si="0"/>
        <v>1</v>
      </c>
    </row>
    <row r="23" spans="2:8" ht="30" customHeight="1" x14ac:dyDescent="0.3">
      <c r="B23" s="248">
        <v>17</v>
      </c>
      <c r="C23" s="249" t="str">
        <f>Stat.!B11</f>
        <v>Jindra Zdeněk</v>
      </c>
      <c r="D23" s="249" t="s">
        <v>199</v>
      </c>
      <c r="E23" s="251">
        <f>Stat.!CC11</f>
        <v>2</v>
      </c>
      <c r="F23" s="251">
        <f>Stat.!CD11</f>
        <v>2</v>
      </c>
      <c r="G23" s="251">
        <f>Stat.!CE11</f>
        <v>2</v>
      </c>
      <c r="H23" s="252">
        <f t="shared" si="0"/>
        <v>4</v>
      </c>
    </row>
    <row r="24" spans="2:8" ht="30" customHeight="1" thickBot="1" x14ac:dyDescent="0.35">
      <c r="B24" s="253">
        <v>18</v>
      </c>
      <c r="C24" s="254" t="str">
        <f>Stat.!B19</f>
        <v>Přívětivý Josef</v>
      </c>
      <c r="D24" s="254" t="s">
        <v>198</v>
      </c>
      <c r="E24" s="256">
        <f>Stat.!CC19</f>
        <v>1</v>
      </c>
      <c r="F24" s="256">
        <f>Stat.!CD19</f>
        <v>0</v>
      </c>
      <c r="G24" s="256">
        <f>Stat.!CE19</f>
        <v>0</v>
      </c>
      <c r="H24" s="257">
        <f t="shared" si="0"/>
        <v>0</v>
      </c>
    </row>
    <row r="25" spans="2:8" ht="30" customHeight="1" thickBot="1" x14ac:dyDescent="0.35">
      <c r="B25" s="258" t="s">
        <v>12</v>
      </c>
      <c r="C25" s="259"/>
      <c r="D25" s="259"/>
      <c r="E25" s="260">
        <f>SUM(E7:E24)</f>
        <v>234</v>
      </c>
      <c r="F25" s="260">
        <f>SUM(F7:F24)</f>
        <v>121</v>
      </c>
      <c r="G25" s="260">
        <f>SUM(G7:G24)</f>
        <v>103</v>
      </c>
      <c r="H25" s="261">
        <f t="shared" si="0"/>
        <v>224</v>
      </c>
    </row>
    <row r="26" spans="2:8" s="20" customFormat="1" ht="11.25" x14ac:dyDescent="0.2"/>
    <row r="27" spans="2:8" s="7" customFormat="1" ht="11.25" x14ac:dyDescent="0.2"/>
    <row r="28" spans="2:8" s="20" customFormat="1" ht="11.25" x14ac:dyDescent="0.2">
      <c r="E28" s="262"/>
      <c r="F28" s="263"/>
    </row>
    <row r="29" spans="2:8" s="20" customFormat="1" ht="11.25" x14ac:dyDescent="0.2"/>
    <row r="30" spans="2:8" s="20" customFormat="1" ht="11.25" x14ac:dyDescent="0.2"/>
    <row r="31" spans="2:8" s="20" customFormat="1" ht="11.25" x14ac:dyDescent="0.2"/>
    <row r="32" spans="2:8" s="20" customFormat="1" ht="11.25" x14ac:dyDescent="0.2"/>
    <row r="33" s="20" customFormat="1" ht="11.25" x14ac:dyDescent="0.2"/>
    <row r="34" s="20" customFormat="1" ht="11.25" x14ac:dyDescent="0.2"/>
    <row r="35" s="20" customFormat="1" ht="11.25" x14ac:dyDescent="0.2"/>
    <row r="36" s="20" customFormat="1" ht="11.25" x14ac:dyDescent="0.2"/>
    <row r="37" s="20" customFormat="1" ht="11.25" x14ac:dyDescent="0.2"/>
    <row r="38" s="20" customFormat="1" ht="11.25" x14ac:dyDescent="0.2"/>
    <row r="39" s="20" customFormat="1" ht="11.25" x14ac:dyDescent="0.2"/>
    <row r="40" s="20" customFormat="1" ht="11.25" x14ac:dyDescent="0.2"/>
  </sheetData>
  <mergeCells count="4">
    <mergeCell ref="B1:H3"/>
    <mergeCell ref="B4:H4"/>
    <mergeCell ref="F5:G5"/>
    <mergeCell ref="B25:D25"/>
  </mergeCells>
  <pageMargins left="0.8" right="0.55000000000000004" top="1" bottom="0.57999999999999996" header="0.36" footer="0.4921259845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16</vt:i4>
      </vt:variant>
      <vt:variant>
        <vt:lpstr>Grafy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24" baseType="lpstr">
      <vt:lpstr>Stat.</vt:lpstr>
      <vt:lpstr>Přehled </vt:lpstr>
      <vt:lpstr>Tabulka</vt:lpstr>
      <vt:lpstr>Výsledky kol</vt:lpstr>
      <vt:lpstr>Soupiska</vt:lpstr>
      <vt:lpstr>T BN</vt:lpstr>
      <vt:lpstr>T G</vt:lpstr>
      <vt:lpstr>T N</vt:lpstr>
      <vt:lpstr>T OU</vt:lpstr>
      <vt:lpstr>T Č</vt:lpstr>
      <vt:lpstr>DATA - 20182019</vt:lpstr>
      <vt:lpstr>Rozlosování</vt:lpstr>
      <vt:lpstr>Tab_celk</vt:lpstr>
      <vt:lpstr>Tab_zakl.č</vt:lpstr>
      <vt:lpstr>Tab_playoff</vt:lpstr>
      <vt:lpstr>Tab_celkem</vt:lpstr>
      <vt:lpstr>G body</vt:lpstr>
      <vt:lpstr>G body_1</vt:lpstr>
      <vt:lpstr>G BrNa</vt:lpstr>
      <vt:lpstr>G OU čas</vt:lpstr>
      <vt:lpstr>Gčet.Br</vt:lpstr>
      <vt:lpstr>Četnost-nahrávky</vt:lpstr>
      <vt:lpstr>Četnost B+N </vt:lpstr>
      <vt:lpstr>'Přehled '!ExterníData_1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2019-07-12T10:02:26Z</dcterms:created>
  <dcterms:modified xsi:type="dcterms:W3CDTF">2019-07-12T10:05:47Z</dcterms:modified>
</cp:coreProperties>
</file>